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06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K101" i="1"/>
  <c r="K87"/>
  <c r="K58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M114"/>
  <c r="N109"/>
  <c r="N110"/>
  <c r="N112"/>
  <c r="N113"/>
  <c r="N108"/>
  <c r="M58"/>
  <c r="N51"/>
  <c r="N52"/>
  <c r="N53"/>
  <c r="N54"/>
  <c r="N55"/>
  <c r="N56"/>
  <c r="L116"/>
  <c r="K114"/>
  <c r="N114"/>
  <c r="M101"/>
  <c r="K103"/>
  <c r="N58"/>
  <c r="H40"/>
  <c r="H34"/>
  <c r="N94"/>
  <c r="N96"/>
  <c r="N102"/>
  <c r="M87"/>
  <c r="N87"/>
  <c r="N61"/>
  <c r="N62"/>
  <c r="N63"/>
  <c r="N64"/>
  <c r="N65"/>
  <c r="N66"/>
  <c r="N67"/>
  <c r="N68"/>
  <c r="N69"/>
  <c r="N74"/>
  <c r="N75"/>
  <c r="M46"/>
  <c r="K46"/>
  <c r="H36"/>
  <c r="H35"/>
  <c r="H33"/>
  <c r="H32"/>
  <c r="H31"/>
  <c r="H41"/>
  <c r="H26"/>
  <c r="N13"/>
  <c r="N46"/>
  <c r="N101"/>
  <c r="K116"/>
  <c r="M116"/>
  <c r="M103"/>
  <c r="N103"/>
  <c r="H45"/>
  <c r="H42"/>
  <c r="H39"/>
  <c r="H23"/>
  <c r="H14"/>
  <c r="H16"/>
  <c r="H17"/>
  <c r="H18"/>
  <c r="H19"/>
  <c r="H20"/>
  <c r="H21"/>
  <c r="H22"/>
  <c r="H28"/>
  <c r="H29"/>
  <c r="H30"/>
  <c r="H37"/>
  <c r="H38"/>
  <c r="H13"/>
  <c r="H46"/>
  <c r="N116"/>
  <c r="M111"/>
  <c r="N111"/>
</calcChain>
</file>

<file path=xl/sharedStrings.xml><?xml version="1.0" encoding="utf-8"?>
<sst xmlns="http://schemas.openxmlformats.org/spreadsheetml/2006/main" count="202" uniqueCount="61">
  <si>
    <t>Социјални доприноси на терет послодавца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</si>
  <si>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</si>
  <si>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</si>
  <si>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</si>
  <si>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</si>
  <si>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Материјал</t>
  </si>
  <si>
    <t>Зграде и грађевински објекти</t>
  </si>
  <si>
    <t>Машине и опрема</t>
  </si>
  <si>
    <t>Опис</t>
  </si>
  <si>
    <t>Специјализоване услуге</t>
  </si>
  <si>
    <t>Плате, додаци и накнаде запослених</t>
  </si>
  <si>
    <t>Наканаде трошкова за запослене</t>
  </si>
  <si>
    <t>Награде запосленима и остали посебни расх.</t>
  </si>
  <si>
    <t>Текуће поправке и одржавање</t>
  </si>
  <si>
    <t>Субвенције јавним нефин.пред.и орган.</t>
  </si>
  <si>
    <t>Порези, обавезне таксе, казне и пенали</t>
  </si>
  <si>
    <t>Новчане казне и пенали по решењу судова</t>
  </si>
  <si>
    <t>Накнаде у натури</t>
  </si>
  <si>
    <t>Извор 06-Донације међународних организација</t>
  </si>
  <si>
    <t xml:space="preserve">Специјализоване услуге </t>
  </si>
  <si>
    <t>Одобрена 
апропријација 
( 01.01.- 11.03.2011.)</t>
  </si>
  <si>
    <t>Ек.кл.</t>
  </si>
  <si>
    <t>Текућа апропријација</t>
  </si>
  <si>
    <t>Свега извор 15</t>
  </si>
  <si>
    <t>Свега извор 06</t>
  </si>
  <si>
    <t>Функција 140-Основно истраживање</t>
  </si>
  <si>
    <t>Извор 11-Инострани кредити</t>
  </si>
  <si>
    <t>Свега извор 11</t>
  </si>
  <si>
    <t>Накнаде за социјалну заштиту из буџета 
(Стипендије)</t>
  </si>
  <si>
    <t>Извор 01-Буџетска средства</t>
  </si>
  <si>
    <t>Специјализоване услуге (пројекат 2601 1306)</t>
  </si>
  <si>
    <t>Специјал. услуге</t>
  </si>
  <si>
    <t>% извршења (6/5*100)</t>
  </si>
  <si>
    <t>Програм</t>
  </si>
  <si>
    <t>0201</t>
  </si>
  <si>
    <t>0007</t>
  </si>
  <si>
    <t>0001</t>
  </si>
  <si>
    <t>0002</t>
  </si>
  <si>
    <t xml:space="preserve">Специјализоване услуге  </t>
  </si>
  <si>
    <t>7015</t>
  </si>
  <si>
    <t>0003</t>
  </si>
  <si>
    <t>0004</t>
  </si>
  <si>
    <t>0005</t>
  </si>
  <si>
    <t>0006</t>
  </si>
  <si>
    <t>Дотације међународним организацијама</t>
  </si>
  <si>
    <t>7010</t>
  </si>
  <si>
    <t>Накнада штете.......</t>
  </si>
  <si>
    <t>Накнада штете .....</t>
  </si>
  <si>
    <t>Програм 0201 - Развој науке и технологије</t>
  </si>
  <si>
    <t>УКУПНО</t>
  </si>
  <si>
    <t>Извор 11-Примања од иностраних задуживања</t>
  </si>
  <si>
    <t>Свега извор 01</t>
  </si>
  <si>
    <t>7023</t>
  </si>
  <si>
    <t>0011</t>
  </si>
  <si>
    <t>Извор 11- Примања од иностраних задуживања</t>
  </si>
  <si>
    <t>Извор 56- Финансијска помоћ ЕУ</t>
  </si>
  <si>
    <t>Свега извор 56</t>
  </si>
  <si>
    <t xml:space="preserve">Извор 15-Неутрошена средства донација из претходних година </t>
  </si>
  <si>
    <t>Програмска активност/
Пројекат</t>
  </si>
  <si>
    <t>ИЗВРШЕЊЕ РАСХОДА И ИЗДАТАКА у периоду од 01.01. до 30.06.2017. године</t>
  </si>
  <si>
    <t>Извршење расхода и издатака у периоду од 
01.01. до 30.06.2017. год.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</si>
</sst>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8"/>
      <name val="Arial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4" fontId="0" fillId="0" borderId="1" xfId="0" applyNumberFormat="1" applyBorder="1"/>
    <xf numFmtId="0" fontId="0" fillId="0" borderId="0" xfId="0" applyNumberFormat="1" applyAlignment="1">
      <alignment horizontal="center"/>
    </xf>
    <xf numFmtId="4" fontId="2" fillId="0" borderId="2" xfId="0" applyNumberFormat="1" applyFont="1" applyBorder="1"/>
    <xf numFmtId="0" fontId="2" fillId="0" borderId="0" xfId="0" applyFont="1"/>
    <xf numFmtId="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0" xfId="0" applyBorder="1"/>
    <xf numFmtId="4" fontId="0" fillId="0" borderId="5" xfId="0" applyNumberForma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" fontId="0" fillId="0" borderId="0" xfId="0" applyNumberFormat="1"/>
    <xf numFmtId="0" fontId="1" fillId="0" borderId="2" xfId="1" applyNumberFormat="1" applyBorder="1" applyAlignment="1">
      <alignment horizontal="center"/>
    </xf>
    <xf numFmtId="4" fontId="1" fillId="0" borderId="2" xfId="1" applyNumberFormat="1" applyBorder="1"/>
    <xf numFmtId="4" fontId="1" fillId="0" borderId="1" xfId="1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2" fillId="0" borderId="1" xfId="1" applyNumberFormat="1" applyFont="1" applyBorder="1"/>
    <xf numFmtId="4" fontId="2" fillId="0" borderId="3" xfId="0" applyNumberFormat="1" applyFont="1" applyBorder="1"/>
    <xf numFmtId="4" fontId="0" fillId="0" borderId="0" xfId="0" applyNumberFormat="1" applyAlignment="1">
      <alignment horizontal="center"/>
    </xf>
    <xf numFmtId="4" fontId="2" fillId="0" borderId="0" xfId="0" applyNumberFormat="1" applyFont="1" applyBorder="1"/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1" applyFont="1" applyFill="1" applyBorder="1"/>
    <xf numFmtId="0" fontId="2" fillId="0" borderId="0" xfId="0" applyFont="1" applyBorder="1" applyAlignment="1">
      <alignment horizontal="center"/>
    </xf>
    <xf numFmtId="4" fontId="0" fillId="0" borderId="10" xfId="0" applyNumberFormat="1" applyBorder="1"/>
    <xf numFmtId="4" fontId="2" fillId="0" borderId="9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4" fillId="0" borderId="3" xfId="1" applyFont="1" applyBorder="1"/>
    <xf numFmtId="0" fontId="4" fillId="2" borderId="3" xfId="1" applyFont="1" applyFill="1" applyBorder="1"/>
    <xf numFmtId="0" fontId="4" fillId="0" borderId="13" xfId="0" applyFont="1" applyBorder="1"/>
    <xf numFmtId="0" fontId="2" fillId="0" borderId="2" xfId="0" applyFont="1" applyBorder="1" applyAlignment="1"/>
    <xf numFmtId="0" fontId="2" fillId="0" borderId="0" xfId="0" applyFont="1" applyBorder="1" applyAlignment="1"/>
    <xf numFmtId="4" fontId="2" fillId="0" borderId="14" xfId="1" applyNumberFormat="1" applyFont="1" applyBorder="1"/>
    <xf numFmtId="0" fontId="1" fillId="0" borderId="15" xfId="1" applyNumberFormat="1" applyBorder="1" applyAlignment="1">
      <alignment horizontal="center"/>
    </xf>
    <xf numFmtId="0" fontId="1" fillId="0" borderId="1" xfId="1" applyBorder="1"/>
    <xf numFmtId="0" fontId="1" fillId="0" borderId="3" xfId="1" applyBorder="1"/>
    <xf numFmtId="0" fontId="2" fillId="2" borderId="3" xfId="1" applyFont="1" applyFill="1" applyBorder="1"/>
    <xf numFmtId="0" fontId="1" fillId="2" borderId="3" xfId="1" applyFill="1" applyBorder="1"/>
    <xf numFmtId="0" fontId="2" fillId="0" borderId="2" xfId="1" applyFont="1" applyBorder="1"/>
    <xf numFmtId="4" fontId="0" fillId="0" borderId="0" xfId="0" applyNumberFormat="1" applyFill="1" applyBorder="1"/>
    <xf numFmtId="0" fontId="0" fillId="0" borderId="5" xfId="0" applyBorder="1" applyAlignment="1"/>
    <xf numFmtId="0" fontId="1" fillId="0" borderId="3" xfId="1" applyFont="1" applyBorder="1"/>
    <xf numFmtId="0" fontId="4" fillId="0" borderId="3" xfId="1" applyFont="1" applyFill="1" applyBorder="1"/>
    <xf numFmtId="0" fontId="4" fillId="0" borderId="4" xfId="1" applyFont="1" applyFill="1" applyBorder="1"/>
    <xf numFmtId="0" fontId="4" fillId="0" borderId="6" xfId="1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0" fontId="2" fillId="0" borderId="2" xfId="0" applyFont="1" applyBorder="1"/>
    <xf numFmtId="0" fontId="0" fillId="0" borderId="20" xfId="0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2" fillId="0" borderId="25" xfId="0" applyNumberFormat="1" applyFont="1" applyBorder="1"/>
    <xf numFmtId="49" fontId="4" fillId="0" borderId="1" xfId="1" applyNumberFormat="1" applyFont="1" applyBorder="1"/>
    <xf numFmtId="49" fontId="1" fillId="0" borderId="1" xfId="1" applyNumberFormat="1" applyBorder="1"/>
    <xf numFmtId="49" fontId="2" fillId="0" borderId="1" xfId="1" applyNumberFormat="1" applyFont="1" applyBorder="1"/>
    <xf numFmtId="49" fontId="0" fillId="0" borderId="0" xfId="0" applyNumberFormat="1" applyBorder="1"/>
    <xf numFmtId="49" fontId="0" fillId="0" borderId="0" xfId="0" applyNumberFormat="1"/>
    <xf numFmtId="49" fontId="0" fillId="0" borderId="7" xfId="0" applyNumberFormat="1" applyBorder="1"/>
    <xf numFmtId="49" fontId="0" fillId="0" borderId="10" xfId="0" applyNumberFormat="1" applyBorder="1"/>
    <xf numFmtId="49" fontId="0" fillId="0" borderId="9" xfId="0" applyNumberFormat="1" applyBorder="1"/>
    <xf numFmtId="49" fontId="4" fillId="0" borderId="1" xfId="1" applyNumberFormat="1" applyFont="1" applyBorder="1" applyAlignment="1">
      <alignment horizontal="center"/>
    </xf>
    <xf numFmtId="4" fontId="4" fillId="0" borderId="1" xfId="1" applyNumberFormat="1" applyFont="1" applyBorder="1"/>
    <xf numFmtId="4" fontId="4" fillId="0" borderId="3" xfId="0" applyNumberFormat="1" applyFont="1" applyBorder="1"/>
    <xf numFmtId="49" fontId="4" fillId="0" borderId="14" xfId="1" applyNumberFormat="1" applyFont="1" applyBorder="1" applyAlignment="1">
      <alignment horizontal="center"/>
    </xf>
    <xf numFmtId="0" fontId="4" fillId="2" borderId="3" xfId="1" applyFont="1" applyFill="1" applyBorder="1" applyAlignment="1"/>
    <xf numFmtId="49" fontId="2" fillId="0" borderId="1" xfId="1" applyNumberFormat="1" applyFon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2" fillId="0" borderId="20" xfId="0" applyNumberFormat="1" applyFont="1" applyBorder="1"/>
    <xf numFmtId="0" fontId="4" fillId="0" borderId="15" xfId="1" applyFont="1" applyFill="1" applyBorder="1"/>
    <xf numFmtId="0" fontId="2" fillId="0" borderId="15" xfId="1" applyFont="1" applyFill="1" applyBorder="1"/>
    <xf numFmtId="0" fontId="0" fillId="0" borderId="26" xfId="0" applyBorder="1"/>
    <xf numFmtId="49" fontId="4" fillId="0" borderId="27" xfId="1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" fontId="2" fillId="0" borderId="15" xfId="0" applyNumberFormat="1" applyFont="1" applyBorder="1"/>
    <xf numFmtId="4" fontId="2" fillId="0" borderId="19" xfId="0" applyNumberFormat="1" applyFont="1" applyBorder="1"/>
    <xf numFmtId="49" fontId="4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0" fillId="0" borderId="15" xfId="0" applyNumberFormat="1" applyBorder="1"/>
    <xf numFmtId="4" fontId="0" fillId="0" borderId="19" xfId="0" applyNumberFormat="1" applyBorder="1"/>
    <xf numFmtId="4" fontId="0" fillId="0" borderId="27" xfId="0" applyNumberFormat="1" applyBorder="1"/>
    <xf numFmtId="4" fontId="2" fillId="0" borderId="27" xfId="0" applyNumberFormat="1" applyFont="1" applyBorder="1"/>
    <xf numFmtId="0" fontId="0" fillId="0" borderId="2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28" xfId="0" applyFont="1" applyBorder="1"/>
    <xf numFmtId="0" fontId="0" fillId="0" borderId="3" xfId="0" applyBorder="1"/>
    <xf numFmtId="0" fontId="0" fillId="0" borderId="2" xfId="0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" fillId="0" borderId="34" xfId="0" applyFont="1" applyBorder="1"/>
    <xf numFmtId="0" fontId="2" fillId="0" borderId="20" xfId="0" applyFont="1" applyBorder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2" xfId="1" applyFont="1" applyFill="1" applyBorder="1"/>
    <xf numFmtId="0" fontId="4" fillId="2" borderId="5" xfId="1" applyFont="1" applyFill="1" applyBorder="1"/>
    <xf numFmtId="0" fontId="4" fillId="0" borderId="3" xfId="0" applyFont="1" applyBorder="1"/>
    <xf numFmtId="49" fontId="0" fillId="0" borderId="3" xfId="0" applyNumberFormat="1" applyBorder="1"/>
    <xf numFmtId="4" fontId="4" fillId="0" borderId="5" xfId="0" applyNumberFormat="1" applyFont="1" applyBorder="1"/>
    <xf numFmtId="0" fontId="0" fillId="0" borderId="4" xfId="0" applyBorder="1"/>
    <xf numFmtId="0" fontId="0" fillId="0" borderId="35" xfId="0" applyBorder="1"/>
    <xf numFmtId="49" fontId="0" fillId="0" borderId="4" xfId="0" applyNumberFormat="1" applyBorder="1"/>
    <xf numFmtId="49" fontId="0" fillId="0" borderId="2" xfId="0" applyNumberFormat="1" applyBorder="1"/>
    <xf numFmtId="0" fontId="2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4" fontId="6" fillId="0" borderId="2" xfId="0" applyNumberFormat="1" applyFont="1" applyBorder="1"/>
    <xf numFmtId="4" fontId="5" fillId="0" borderId="5" xfId="0" applyNumberFormat="1" applyFont="1" applyBorder="1"/>
    <xf numFmtId="4" fontId="5" fillId="0" borderId="21" xfId="0" applyNumberFormat="1" applyFont="1" applyBorder="1"/>
    <xf numFmtId="4" fontId="6" fillId="0" borderId="25" xfId="0" applyNumberFormat="1" applyFont="1" applyBorder="1"/>
    <xf numFmtId="4" fontId="5" fillId="0" borderId="31" xfId="0" applyNumberFormat="1" applyFont="1" applyBorder="1"/>
    <xf numFmtId="4" fontId="0" fillId="0" borderId="32" xfId="0" applyNumberFormat="1" applyBorder="1"/>
    <xf numFmtId="4" fontId="5" fillId="0" borderId="14" xfId="0" applyNumberFormat="1" applyFont="1" applyBorder="1"/>
    <xf numFmtId="4" fontId="5" fillId="0" borderId="36" xfId="0" applyNumberFormat="1" applyFont="1" applyBorder="1"/>
    <xf numFmtId="49" fontId="5" fillId="0" borderId="5" xfId="0" applyNumberFormat="1" applyFont="1" applyBorder="1" applyAlignment="1">
      <alignment horizontal="center"/>
    </xf>
    <xf numFmtId="4" fontId="0" fillId="0" borderId="5" xfId="0" applyNumberFormat="1" applyFill="1" applyBorder="1"/>
    <xf numFmtId="4" fontId="0" fillId="0" borderId="3" xfId="0" applyNumberFormat="1" applyFill="1" applyBorder="1"/>
    <xf numFmtId="4" fontId="0" fillId="0" borderId="4" xfId="0" applyNumberFormat="1" applyFill="1" applyBorder="1"/>
    <xf numFmtId="0" fontId="0" fillId="0" borderId="5" xfId="0" applyBorder="1"/>
    <xf numFmtId="0" fontId="4" fillId="0" borderId="16" xfId="1" applyNumberFormat="1" applyFont="1" applyBorder="1" applyAlignment="1">
      <alignment horizontal="center"/>
    </xf>
    <xf numFmtId="0" fontId="4" fillId="0" borderId="17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0" fontId="1" fillId="0" borderId="4" xfId="1" applyBorder="1"/>
    <xf numFmtId="49" fontId="4" fillId="0" borderId="18" xfId="1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4" fillId="2" borderId="28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29" xfId="1" applyFont="1" applyFill="1" applyBorder="1" applyAlignment="1">
      <alignment horizontal="left"/>
    </xf>
    <xf numFmtId="0" fontId="4" fillId="2" borderId="46" xfId="1" applyFont="1" applyFill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47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2" borderId="41" xfId="1" applyFont="1" applyFill="1" applyBorder="1" applyAlignment="1">
      <alignment horizontal="left"/>
    </xf>
    <xf numFmtId="0" fontId="4" fillId="2" borderId="42" xfId="1" applyFont="1" applyFill="1" applyBorder="1" applyAlignment="1">
      <alignment horizontal="left"/>
    </xf>
    <xf numFmtId="0" fontId="4" fillId="2" borderId="43" xfId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4" xfId="0" applyBorder="1" applyAlignment="1">
      <alignment horizontal="left"/>
    </xf>
    <xf numFmtId="0" fontId="4" fillId="2" borderId="18" xfId="1" applyFont="1" applyFill="1" applyBorder="1" applyAlignment="1">
      <alignment horizontal="left" wrapText="1"/>
    </xf>
    <xf numFmtId="0" fontId="4" fillId="2" borderId="23" xfId="1" applyFont="1" applyFill="1" applyBorder="1" applyAlignment="1">
      <alignment horizontal="left" wrapText="1"/>
    </xf>
    <xf numFmtId="0" fontId="2" fillId="0" borderId="44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2" borderId="28" xfId="1" applyFont="1" applyFill="1" applyBorder="1"/>
    <xf numFmtId="0" fontId="4" fillId="2" borderId="7" xfId="1" applyFont="1" applyFill="1" applyBorder="1"/>
    <xf numFmtId="0" fontId="4" fillId="2" borderId="29" xfId="1" applyFont="1" applyFill="1" applyBorder="1"/>
    <xf numFmtId="0" fontId="4" fillId="2" borderId="32" xfId="1" applyFont="1" applyFill="1" applyBorder="1" applyAlignment="1">
      <alignment horizontal="left" wrapText="1"/>
    </xf>
    <xf numFmtId="0" fontId="4" fillId="2" borderId="17" xfId="1" applyFont="1" applyFill="1" applyBorder="1" applyAlignment="1">
      <alignment horizontal="left" wrapText="1"/>
    </xf>
    <xf numFmtId="0" fontId="4" fillId="2" borderId="22" xfId="1" applyFont="1" applyFill="1" applyBorder="1" applyAlignment="1">
      <alignment horizontal="left" wrapText="1"/>
    </xf>
    <xf numFmtId="0" fontId="4" fillId="0" borderId="4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2" borderId="32" xfId="1" applyFont="1" applyFill="1" applyBorder="1" applyAlignment="1">
      <alignment horizontal="left"/>
    </xf>
    <xf numFmtId="0" fontId="4" fillId="2" borderId="17" xfId="1" applyFont="1" applyFill="1" applyBorder="1" applyAlignment="1">
      <alignment horizontal="left"/>
    </xf>
    <xf numFmtId="0" fontId="4" fillId="2" borderId="22" xfId="1" applyFont="1" applyFill="1" applyBorder="1" applyAlignment="1">
      <alignment horizontal="left"/>
    </xf>
    <xf numFmtId="0" fontId="1" fillId="0" borderId="28" xfId="1" applyBorder="1"/>
    <xf numFmtId="0" fontId="1" fillId="0" borderId="7" xfId="1" applyBorder="1"/>
    <xf numFmtId="0" fontId="1" fillId="0" borderId="29" xfId="1" applyBorder="1"/>
    <xf numFmtId="0" fontId="4" fillId="0" borderId="4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28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29" xfId="1" applyFont="1" applyBorder="1" applyAlignment="1">
      <alignment horizontal="left"/>
    </xf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/>
    </xf>
    <xf numFmtId="0" fontId="4" fillId="2" borderId="33" xfId="1" applyFont="1" applyFill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" fillId="0" borderId="13" xfId="1" applyFont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0" borderId="46" xfId="1" applyBorder="1"/>
    <xf numFmtId="0" fontId="1" fillId="0" borderId="38" xfId="1" applyBorder="1"/>
    <xf numFmtId="0" fontId="0" fillId="0" borderId="13" xfId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0" fontId="1" fillId="0" borderId="46" xfId="1" applyFont="1" applyBorder="1"/>
    <xf numFmtId="0" fontId="2" fillId="0" borderId="0" xfId="0" applyFont="1" applyAlignment="1">
      <alignment horizontal="center"/>
    </xf>
    <xf numFmtId="0" fontId="4" fillId="2" borderId="46" xfId="1" applyFont="1" applyFill="1" applyBorder="1"/>
    <xf numFmtId="0" fontId="4" fillId="2" borderId="38" xfId="1" applyFont="1" applyFill="1" applyBorder="1"/>
    <xf numFmtId="0" fontId="1" fillId="0" borderId="48" xfId="1" applyNumberFormat="1" applyBorder="1" applyAlignment="1">
      <alignment horizontal="center"/>
    </xf>
    <xf numFmtId="0" fontId="1" fillId="0" borderId="26" xfId="1" applyNumberFormat="1" applyBorder="1" applyAlignment="1">
      <alignment horizontal="center"/>
    </xf>
    <xf numFmtId="0" fontId="1" fillId="0" borderId="49" xfId="1" applyNumberForma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19" xfId="1" applyBorder="1" applyAlignment="1">
      <alignment horizontal="center"/>
    </xf>
    <xf numFmtId="0" fontId="4" fillId="0" borderId="35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1" fillId="0" borderId="17" xfId="1" applyFont="1" applyBorder="1" applyAlignment="1">
      <alignment horizontal="left"/>
    </xf>
    <xf numFmtId="0" fontId="1" fillId="0" borderId="17" xfId="1" applyBorder="1" applyAlignment="1">
      <alignment horizontal="left"/>
    </xf>
    <xf numFmtId="0" fontId="4" fillId="0" borderId="32" xfId="1" applyFont="1" applyBorder="1" applyAlignment="1">
      <alignment horizontal="left"/>
    </xf>
    <xf numFmtId="0" fontId="1" fillId="0" borderId="22" xfId="1" applyFont="1" applyBorder="1" applyAlignment="1">
      <alignment horizontal="left"/>
    </xf>
    <xf numFmtId="0" fontId="2" fillId="0" borderId="40" xfId="1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2" borderId="32" xfId="1" applyFont="1" applyFill="1" applyBorder="1" applyAlignment="1">
      <alignment wrapText="1"/>
    </xf>
    <xf numFmtId="0" fontId="4" fillId="0" borderId="17" xfId="0" applyFont="1" applyBorder="1"/>
    <xf numFmtId="0" fontId="4" fillId="0" borderId="22" xfId="0" applyFont="1" applyBorder="1"/>
    <xf numFmtId="0" fontId="1" fillId="2" borderId="17" xfId="1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" fillId="2" borderId="46" xfId="1" applyFill="1" applyBorder="1"/>
    <xf numFmtId="0" fontId="1" fillId="2" borderId="7" xfId="1" applyFill="1" applyBorder="1"/>
    <xf numFmtId="0" fontId="1" fillId="2" borderId="38" xfId="1" applyFill="1" applyBorder="1"/>
    <xf numFmtId="0" fontId="2" fillId="2" borderId="46" xfId="1" applyFont="1" applyFill="1" applyBorder="1" applyAlignment="1">
      <alignment wrapText="1"/>
    </xf>
    <xf numFmtId="0" fontId="2" fillId="2" borderId="7" xfId="1" applyFont="1" applyFill="1" applyBorder="1"/>
    <xf numFmtId="0" fontId="2" fillId="2" borderId="38" xfId="1" applyFont="1" applyFill="1" applyBorder="1"/>
    <xf numFmtId="0" fontId="1" fillId="0" borderId="51" xfId="1" applyFont="1" applyBorder="1"/>
    <xf numFmtId="0" fontId="1" fillId="0" borderId="52" xfId="1" applyBorder="1"/>
    <xf numFmtId="0" fontId="1" fillId="0" borderId="53" xfId="1" applyBorder="1"/>
    <xf numFmtId="0" fontId="4" fillId="2" borderId="46" xfId="1" applyFont="1" applyFill="1" applyBorder="1" applyAlignment="1">
      <alignment wrapText="1"/>
    </xf>
    <xf numFmtId="0" fontId="1" fillId="0" borderId="41" xfId="1" applyBorder="1"/>
    <xf numFmtId="0" fontId="1" fillId="0" borderId="42" xfId="1" applyBorder="1"/>
    <xf numFmtId="0" fontId="1" fillId="0" borderId="43" xfId="1" applyBorder="1"/>
    <xf numFmtId="0" fontId="0" fillId="0" borderId="6" xfId="0" applyBorder="1" applyAlignment="1">
      <alignment horizontal="center"/>
    </xf>
    <xf numFmtId="0" fontId="1" fillId="2" borderId="17" xfId="1" applyFill="1" applyBorder="1" applyAlignment="1">
      <alignment horizontal="left"/>
    </xf>
    <xf numFmtId="0" fontId="1" fillId="2" borderId="22" xfId="1" applyFill="1" applyBorder="1" applyAlignment="1">
      <alignment horizontal="left"/>
    </xf>
  </cellXfs>
  <cellStyles count="2">
    <cellStyle name="Normal" xfId="0" builtinId="0"/>
    <cellStyle name="Normal_Sheet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6"/>
  <sheetViews>
    <sheetView tabSelected="1" topLeftCell="B1" workbookViewId="0">
      <selection activeCell="P87" sqref="P87"/>
    </sheetView>
  </sheetViews>
  <sheetFormatPr defaultRowHeight="12.75"/>
  <cols>
    <col min="1" max="1" width="5" hidden="1" customWidth="1"/>
    <col min="2" max="2" width="6.140625" customWidth="1"/>
    <col min="7" max="7" width="3.140625" customWidth="1"/>
    <col min="8" max="8" width="15.85546875" hidden="1" customWidth="1"/>
    <col min="9" max="9" width="8.28515625" customWidth="1"/>
    <col min="10" max="10" width="12.140625" style="6" customWidth="1"/>
    <col min="11" max="11" width="16.28515625" customWidth="1"/>
    <col min="12" max="12" width="15.5703125" hidden="1" customWidth="1"/>
    <col min="13" max="13" width="16.28515625" customWidth="1"/>
    <col min="14" max="14" width="9.85546875" customWidth="1"/>
    <col min="16" max="16" width="18.5703125" style="13" customWidth="1"/>
  </cols>
  <sheetData>
    <row r="2" spans="2:16">
      <c r="B2" s="240" t="s">
        <v>59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6">
      <c r="B4" s="240" t="s">
        <v>48</v>
      </c>
      <c r="C4" s="240"/>
      <c r="D4" s="240"/>
      <c r="E4" s="240"/>
      <c r="F4" s="240"/>
      <c r="G4" s="240"/>
    </row>
    <row r="5" spans="2:16">
      <c r="B5" s="240" t="s">
        <v>25</v>
      </c>
      <c r="C5" s="240"/>
      <c r="D5" s="240"/>
      <c r="E5" s="240"/>
      <c r="F5" s="240"/>
      <c r="G5" s="6"/>
      <c r="H5" s="6"/>
      <c r="I5" s="6"/>
      <c r="K5" s="6"/>
      <c r="L5" s="6"/>
      <c r="M5" s="6"/>
    </row>
    <row r="6" spans="2:16" hidden="1">
      <c r="B6" s="12"/>
      <c r="C6" s="12"/>
      <c r="D6" s="12"/>
      <c r="E6" s="12"/>
      <c r="F6" s="12"/>
      <c r="G6" s="6"/>
      <c r="H6" s="6"/>
      <c r="I6" s="6"/>
      <c r="K6" s="6"/>
      <c r="L6" s="6"/>
      <c r="M6" s="6"/>
    </row>
    <row r="7" spans="2:16">
      <c r="B7" s="6"/>
      <c r="C7" s="6"/>
      <c r="D7" s="6"/>
      <c r="E7" s="6"/>
      <c r="F7" s="6"/>
      <c r="G7" s="6"/>
      <c r="H7" s="6"/>
      <c r="I7" s="6"/>
      <c r="K7" s="6"/>
      <c r="L7" s="6"/>
      <c r="M7" s="6"/>
    </row>
    <row r="8" spans="2:16">
      <c r="B8" s="4" t="s">
        <v>29</v>
      </c>
      <c r="C8" s="4"/>
    </row>
    <row r="9" spans="2:16" ht="13.5" thickBot="1"/>
    <row r="10" spans="2:16" ht="12.75" customHeight="1">
      <c r="B10" s="246" t="s">
        <v>21</v>
      </c>
      <c r="C10" s="248" t="s">
        <v>8</v>
      </c>
      <c r="D10" s="248"/>
      <c r="E10" s="248"/>
      <c r="F10" s="248"/>
      <c r="G10" s="248"/>
      <c r="H10" s="231" t="s">
        <v>20</v>
      </c>
      <c r="I10" s="237" t="s">
        <v>33</v>
      </c>
      <c r="J10" s="237" t="s">
        <v>58</v>
      </c>
      <c r="K10" s="233" t="s">
        <v>22</v>
      </c>
      <c r="L10" s="231"/>
      <c r="M10" s="233" t="s">
        <v>60</v>
      </c>
      <c r="N10" s="229" t="s">
        <v>32</v>
      </c>
    </row>
    <row r="11" spans="2:16" ht="66.75" customHeight="1" thickBot="1">
      <c r="B11" s="247"/>
      <c r="C11" s="249"/>
      <c r="D11" s="249"/>
      <c r="E11" s="249"/>
      <c r="F11" s="249"/>
      <c r="G11" s="249"/>
      <c r="H11" s="232"/>
      <c r="I11" s="238"/>
      <c r="J11" s="238"/>
      <c r="K11" s="234"/>
      <c r="L11" s="232"/>
      <c r="M11" s="279"/>
      <c r="N11" s="230"/>
    </row>
    <row r="12" spans="2:16" s="2" customFormat="1" ht="13.5" thickBot="1">
      <c r="B12" s="41">
        <v>1</v>
      </c>
      <c r="C12" s="243">
        <v>2</v>
      </c>
      <c r="D12" s="244"/>
      <c r="E12" s="244"/>
      <c r="F12" s="244"/>
      <c r="G12" s="245"/>
      <c r="H12" s="14"/>
      <c r="I12" s="14">
        <v>3</v>
      </c>
      <c r="J12" s="14">
        <v>4</v>
      </c>
      <c r="K12" s="5">
        <v>5</v>
      </c>
      <c r="L12" s="5"/>
      <c r="M12" s="5">
        <v>6</v>
      </c>
      <c r="N12" s="5">
        <v>7</v>
      </c>
      <c r="P12" s="21"/>
    </row>
    <row r="13" spans="2:16">
      <c r="B13" s="42">
        <v>411</v>
      </c>
      <c r="C13" s="272" t="s">
        <v>10</v>
      </c>
      <c r="D13" s="273"/>
      <c r="E13" s="273"/>
      <c r="F13" s="273"/>
      <c r="G13" s="274"/>
      <c r="H13" s="16">
        <f>K13</f>
        <v>39215000</v>
      </c>
      <c r="I13" s="76" t="s">
        <v>34</v>
      </c>
      <c r="J13" s="76" t="s">
        <v>35</v>
      </c>
      <c r="K13" s="1">
        <v>39215000</v>
      </c>
      <c r="L13" s="1"/>
      <c r="M13" s="1">
        <v>18643548.600000001</v>
      </c>
      <c r="N13" s="1">
        <f>M13/K13*100</f>
        <v>47.541880912915978</v>
      </c>
    </row>
    <row r="14" spans="2:16">
      <c r="B14" s="43">
        <v>412</v>
      </c>
      <c r="C14" s="235" t="s">
        <v>0</v>
      </c>
      <c r="D14" s="203"/>
      <c r="E14" s="203"/>
      <c r="F14" s="203"/>
      <c r="G14" s="236"/>
      <c r="H14" s="16">
        <f>K14</f>
        <v>7019000</v>
      </c>
      <c r="I14" s="76" t="s">
        <v>34</v>
      </c>
      <c r="J14" s="76" t="s">
        <v>35</v>
      </c>
      <c r="K14" s="7">
        <v>7019000</v>
      </c>
      <c r="L14" s="7"/>
      <c r="M14" s="7">
        <v>3337191.51</v>
      </c>
      <c r="N14" s="1">
        <f t="shared" ref="N14:N46" si="0">M14/K14*100</f>
        <v>47.545113406468154</v>
      </c>
    </row>
    <row r="15" spans="2:16">
      <c r="B15" s="43">
        <v>413</v>
      </c>
      <c r="C15" s="239" t="s">
        <v>17</v>
      </c>
      <c r="D15" s="203"/>
      <c r="E15" s="203"/>
      <c r="F15" s="203"/>
      <c r="G15" s="236"/>
      <c r="H15" s="16"/>
      <c r="I15" s="76" t="s">
        <v>34</v>
      </c>
      <c r="J15" s="76" t="s">
        <v>35</v>
      </c>
      <c r="K15" s="7">
        <v>200000</v>
      </c>
      <c r="L15" s="7"/>
      <c r="M15" s="7"/>
      <c r="N15" s="1">
        <f t="shared" si="0"/>
        <v>0</v>
      </c>
    </row>
    <row r="16" spans="2:16">
      <c r="B16" s="43">
        <v>414</v>
      </c>
      <c r="C16" s="235" t="s">
        <v>1</v>
      </c>
      <c r="D16" s="203"/>
      <c r="E16" s="203"/>
      <c r="F16" s="203"/>
      <c r="G16" s="236"/>
      <c r="H16" s="16">
        <f t="shared" ref="H16:H46" si="1">K16</f>
        <v>400000</v>
      </c>
      <c r="I16" s="76" t="s">
        <v>34</v>
      </c>
      <c r="J16" s="76" t="s">
        <v>35</v>
      </c>
      <c r="K16" s="7">
        <v>400000</v>
      </c>
      <c r="L16" s="7"/>
      <c r="M16" s="7">
        <v>88100.89</v>
      </c>
      <c r="N16" s="1">
        <f t="shared" si="0"/>
        <v>22.025222499999998</v>
      </c>
    </row>
    <row r="17" spans="2:14">
      <c r="B17" s="43">
        <v>415</v>
      </c>
      <c r="C17" s="239" t="s">
        <v>11</v>
      </c>
      <c r="D17" s="203"/>
      <c r="E17" s="203"/>
      <c r="F17" s="203"/>
      <c r="G17" s="236"/>
      <c r="H17" s="16">
        <f t="shared" si="1"/>
        <v>1700000</v>
      </c>
      <c r="I17" s="76" t="s">
        <v>34</v>
      </c>
      <c r="J17" s="76" t="s">
        <v>35</v>
      </c>
      <c r="K17" s="7">
        <v>1700000</v>
      </c>
      <c r="L17" s="7"/>
      <c r="M17" s="7">
        <v>741759.74</v>
      </c>
      <c r="N17" s="1">
        <f t="shared" si="0"/>
        <v>43.632925882352943</v>
      </c>
    </row>
    <row r="18" spans="2:14">
      <c r="B18" s="43">
        <v>416</v>
      </c>
      <c r="C18" s="253" t="s">
        <v>12</v>
      </c>
      <c r="D18" s="253"/>
      <c r="E18" s="253"/>
      <c r="F18" s="253"/>
      <c r="G18" s="253"/>
      <c r="H18" s="16">
        <f t="shared" si="1"/>
        <v>379000</v>
      </c>
      <c r="I18" s="76" t="s">
        <v>34</v>
      </c>
      <c r="J18" s="76" t="s">
        <v>35</v>
      </c>
      <c r="K18" s="7">
        <v>379000</v>
      </c>
      <c r="L18" s="7"/>
      <c r="M18" s="7"/>
      <c r="N18" s="1">
        <f t="shared" si="0"/>
        <v>0</v>
      </c>
    </row>
    <row r="19" spans="2:14">
      <c r="B19" s="43">
        <v>421</v>
      </c>
      <c r="C19" s="235" t="s">
        <v>2</v>
      </c>
      <c r="D19" s="203"/>
      <c r="E19" s="203"/>
      <c r="F19" s="203"/>
      <c r="G19" s="236"/>
      <c r="H19" s="16">
        <f t="shared" si="1"/>
        <v>8000000</v>
      </c>
      <c r="I19" s="76" t="s">
        <v>34</v>
      </c>
      <c r="J19" s="76" t="s">
        <v>35</v>
      </c>
      <c r="K19" s="7">
        <v>8000000</v>
      </c>
      <c r="L19" s="7"/>
      <c r="M19" s="7">
        <v>3227581.54</v>
      </c>
      <c r="N19" s="1">
        <f t="shared" si="0"/>
        <v>40.344769249999999</v>
      </c>
    </row>
    <row r="20" spans="2:14">
      <c r="B20" s="43">
        <v>422</v>
      </c>
      <c r="C20" s="235" t="s">
        <v>3</v>
      </c>
      <c r="D20" s="203"/>
      <c r="E20" s="203"/>
      <c r="F20" s="203"/>
      <c r="G20" s="236"/>
      <c r="H20" s="16">
        <f t="shared" si="1"/>
        <v>4250000</v>
      </c>
      <c r="I20" s="76" t="s">
        <v>34</v>
      </c>
      <c r="J20" s="76" t="s">
        <v>35</v>
      </c>
      <c r="K20" s="7">
        <v>4250000</v>
      </c>
      <c r="L20" s="7"/>
      <c r="M20" s="7">
        <v>471577.72</v>
      </c>
      <c r="N20" s="1">
        <f t="shared" si="0"/>
        <v>11.095946352941176</v>
      </c>
    </row>
    <row r="21" spans="2:14">
      <c r="B21" s="43">
        <v>423</v>
      </c>
      <c r="C21" s="235" t="s">
        <v>4</v>
      </c>
      <c r="D21" s="203"/>
      <c r="E21" s="203"/>
      <c r="F21" s="203"/>
      <c r="G21" s="236"/>
      <c r="H21" s="16">
        <f t="shared" si="1"/>
        <v>37589000</v>
      </c>
      <c r="I21" s="76" t="s">
        <v>34</v>
      </c>
      <c r="J21" s="76" t="s">
        <v>35</v>
      </c>
      <c r="K21" s="7">
        <v>37589000</v>
      </c>
      <c r="L21" s="7"/>
      <c r="M21" s="7">
        <v>24380883.350000001</v>
      </c>
      <c r="N21" s="1">
        <f t="shared" si="0"/>
        <v>64.861750379100272</v>
      </c>
    </row>
    <row r="22" spans="2:14">
      <c r="B22" s="36">
        <v>424</v>
      </c>
      <c r="C22" s="241" t="s">
        <v>9</v>
      </c>
      <c r="D22" s="189"/>
      <c r="E22" s="189"/>
      <c r="F22" s="189"/>
      <c r="G22" s="242"/>
      <c r="H22" s="77">
        <f t="shared" si="1"/>
        <v>11528114000</v>
      </c>
      <c r="I22" s="76" t="s">
        <v>34</v>
      </c>
      <c r="J22" s="76" t="s">
        <v>36</v>
      </c>
      <c r="K22" s="78">
        <v>11528114000</v>
      </c>
      <c r="L22" s="78"/>
      <c r="M22" s="78">
        <v>6060897128.8199997</v>
      </c>
      <c r="N22" s="1">
        <f t="shared" si="0"/>
        <v>52.574923606931712</v>
      </c>
    </row>
    <row r="23" spans="2:14" ht="23.25" hidden="1" customHeight="1">
      <c r="B23" s="44">
        <v>424</v>
      </c>
      <c r="C23" s="269" t="s">
        <v>30</v>
      </c>
      <c r="D23" s="270"/>
      <c r="E23" s="270"/>
      <c r="F23" s="270"/>
      <c r="G23" s="271"/>
      <c r="H23" s="19">
        <f t="shared" si="1"/>
        <v>0</v>
      </c>
      <c r="I23" s="70"/>
      <c r="J23" s="81"/>
      <c r="K23" s="20"/>
      <c r="L23" s="20"/>
      <c r="M23" s="20"/>
      <c r="N23" s="1" t="e">
        <f t="shared" si="0"/>
        <v>#DIV/0!</v>
      </c>
    </row>
    <row r="24" spans="2:14" ht="16.5" customHeight="1">
      <c r="B24" s="36">
        <v>424</v>
      </c>
      <c r="C24" s="241" t="s">
        <v>9</v>
      </c>
      <c r="D24" s="189"/>
      <c r="E24" s="189"/>
      <c r="F24" s="189"/>
      <c r="G24" s="242"/>
      <c r="H24" s="40"/>
      <c r="I24" s="76" t="s">
        <v>34</v>
      </c>
      <c r="J24" s="79" t="s">
        <v>37</v>
      </c>
      <c r="K24" s="78">
        <v>100000000</v>
      </c>
      <c r="L24" s="78"/>
      <c r="M24" s="78">
        <v>6000000</v>
      </c>
      <c r="N24" s="1">
        <f t="shared" si="0"/>
        <v>6</v>
      </c>
    </row>
    <row r="25" spans="2:14" ht="16.5" customHeight="1">
      <c r="B25" s="36">
        <v>424</v>
      </c>
      <c r="C25" s="241" t="s">
        <v>9</v>
      </c>
      <c r="D25" s="189"/>
      <c r="E25" s="189"/>
      <c r="F25" s="189"/>
      <c r="G25" s="242"/>
      <c r="H25" s="40"/>
      <c r="I25" s="76" t="s">
        <v>34</v>
      </c>
      <c r="J25" s="79" t="s">
        <v>35</v>
      </c>
      <c r="K25" s="78">
        <v>468000</v>
      </c>
      <c r="L25" s="78"/>
      <c r="M25" s="78">
        <v>110000</v>
      </c>
      <c r="N25" s="1">
        <f t="shared" si="0"/>
        <v>23.504273504273502</v>
      </c>
    </row>
    <row r="26" spans="2:14" ht="16.5" customHeight="1">
      <c r="B26" s="80">
        <v>424</v>
      </c>
      <c r="C26" s="275" t="s">
        <v>38</v>
      </c>
      <c r="D26" s="189"/>
      <c r="E26" s="189"/>
      <c r="F26" s="189"/>
      <c r="G26" s="242"/>
      <c r="H26" s="40">
        <f t="shared" si="1"/>
        <v>35907000</v>
      </c>
      <c r="I26" s="76" t="s">
        <v>34</v>
      </c>
      <c r="J26" s="79" t="s">
        <v>39</v>
      </c>
      <c r="K26" s="78">
        <v>35907000</v>
      </c>
      <c r="L26" s="20"/>
      <c r="M26" s="78"/>
      <c r="N26" s="1">
        <f t="shared" si="0"/>
        <v>0</v>
      </c>
    </row>
    <row r="27" spans="2:14" ht="16.5" customHeight="1">
      <c r="B27" s="80">
        <v>424</v>
      </c>
      <c r="C27" s="275" t="s">
        <v>38</v>
      </c>
      <c r="D27" s="189"/>
      <c r="E27" s="189"/>
      <c r="F27" s="189"/>
      <c r="G27" s="242"/>
      <c r="H27" s="40"/>
      <c r="I27" s="76" t="s">
        <v>34</v>
      </c>
      <c r="J27" s="79" t="s">
        <v>52</v>
      </c>
      <c r="K27" s="78">
        <v>80445000</v>
      </c>
      <c r="L27" s="20"/>
      <c r="M27" s="78"/>
      <c r="N27" s="1">
        <f t="shared" si="0"/>
        <v>0</v>
      </c>
    </row>
    <row r="28" spans="2:14">
      <c r="B28" s="43">
        <v>425</v>
      </c>
      <c r="C28" s="239" t="s">
        <v>13</v>
      </c>
      <c r="D28" s="203"/>
      <c r="E28" s="203"/>
      <c r="F28" s="203"/>
      <c r="G28" s="236"/>
      <c r="H28" s="16">
        <f t="shared" si="1"/>
        <v>200000</v>
      </c>
      <c r="I28" s="76" t="s">
        <v>34</v>
      </c>
      <c r="J28" s="76" t="s">
        <v>35</v>
      </c>
      <c r="K28" s="7">
        <v>200000</v>
      </c>
      <c r="L28" s="7"/>
      <c r="M28" s="7">
        <v>2400</v>
      </c>
      <c r="N28" s="1">
        <f t="shared" si="0"/>
        <v>1.2</v>
      </c>
    </row>
    <row r="29" spans="2:14">
      <c r="B29" s="43">
        <v>426</v>
      </c>
      <c r="C29" s="235" t="s">
        <v>5</v>
      </c>
      <c r="D29" s="203"/>
      <c r="E29" s="203"/>
      <c r="F29" s="203"/>
      <c r="G29" s="236"/>
      <c r="H29" s="16">
        <f t="shared" si="1"/>
        <v>910000</v>
      </c>
      <c r="I29" s="76" t="s">
        <v>34</v>
      </c>
      <c r="J29" s="76" t="s">
        <v>35</v>
      </c>
      <c r="K29" s="7">
        <v>910000</v>
      </c>
      <c r="L29" s="7"/>
      <c r="M29" s="7">
        <v>226408</v>
      </c>
      <c r="N29" s="1">
        <f t="shared" si="0"/>
        <v>24.88</v>
      </c>
    </row>
    <row r="30" spans="2:14">
      <c r="B30" s="43">
        <v>451</v>
      </c>
      <c r="C30" s="253" t="s">
        <v>14</v>
      </c>
      <c r="D30" s="254"/>
      <c r="E30" s="254"/>
      <c r="F30" s="254"/>
      <c r="G30" s="254"/>
      <c r="H30" s="16">
        <f t="shared" si="1"/>
        <v>200000000</v>
      </c>
      <c r="I30" s="76" t="s">
        <v>34</v>
      </c>
      <c r="J30" s="76" t="s">
        <v>40</v>
      </c>
      <c r="K30" s="7">
        <v>200000000</v>
      </c>
      <c r="L30" s="7"/>
      <c r="M30" s="7">
        <v>99999994</v>
      </c>
      <c r="N30" s="1">
        <f t="shared" si="0"/>
        <v>49.999997</v>
      </c>
    </row>
    <row r="31" spans="2:14">
      <c r="B31" s="43">
        <v>451</v>
      </c>
      <c r="C31" s="253" t="s">
        <v>14</v>
      </c>
      <c r="D31" s="254"/>
      <c r="E31" s="254"/>
      <c r="F31" s="254"/>
      <c r="G31" s="254"/>
      <c r="H31" s="16">
        <f t="shared" si="1"/>
        <v>60000000</v>
      </c>
      <c r="I31" s="76" t="s">
        <v>34</v>
      </c>
      <c r="J31" s="76" t="s">
        <v>41</v>
      </c>
      <c r="K31" s="7">
        <v>60000000</v>
      </c>
      <c r="L31" s="7"/>
      <c r="M31" s="7">
        <v>30000000</v>
      </c>
      <c r="N31" s="1">
        <f t="shared" si="0"/>
        <v>50</v>
      </c>
    </row>
    <row r="32" spans="2:14">
      <c r="B32" s="43">
        <v>451</v>
      </c>
      <c r="C32" s="253" t="s">
        <v>14</v>
      </c>
      <c r="D32" s="254"/>
      <c r="E32" s="254"/>
      <c r="F32" s="254"/>
      <c r="G32" s="254"/>
      <c r="H32" s="16">
        <f t="shared" si="1"/>
        <v>537000000</v>
      </c>
      <c r="I32" s="76" t="s">
        <v>34</v>
      </c>
      <c r="J32" s="76" t="s">
        <v>42</v>
      </c>
      <c r="K32" s="7">
        <v>537000000</v>
      </c>
      <c r="L32" s="7"/>
      <c r="M32" s="7">
        <v>441105000</v>
      </c>
      <c r="N32" s="1">
        <f t="shared" si="0"/>
        <v>82.142458100558656</v>
      </c>
    </row>
    <row r="33" spans="2:14">
      <c r="B33" s="43">
        <v>451</v>
      </c>
      <c r="C33" s="253" t="s">
        <v>14</v>
      </c>
      <c r="D33" s="254"/>
      <c r="E33" s="254"/>
      <c r="F33" s="254"/>
      <c r="G33" s="254"/>
      <c r="H33" s="16">
        <f t="shared" si="1"/>
        <v>95000000</v>
      </c>
      <c r="I33" s="76" t="s">
        <v>34</v>
      </c>
      <c r="J33" s="76" t="s">
        <v>43</v>
      </c>
      <c r="K33" s="7">
        <v>95000000</v>
      </c>
      <c r="L33" s="7"/>
      <c r="M33" s="7">
        <v>47500002</v>
      </c>
      <c r="N33" s="1">
        <f t="shared" si="0"/>
        <v>50.00000210526315</v>
      </c>
    </row>
    <row r="34" spans="2:14">
      <c r="B34" s="43">
        <v>451</v>
      </c>
      <c r="C34" s="253" t="s">
        <v>14</v>
      </c>
      <c r="D34" s="254"/>
      <c r="E34" s="254"/>
      <c r="F34" s="254"/>
      <c r="G34" s="254"/>
      <c r="H34" s="16">
        <f t="shared" si="1"/>
        <v>43000000</v>
      </c>
      <c r="I34" s="76" t="s">
        <v>34</v>
      </c>
      <c r="J34" s="76" t="s">
        <v>53</v>
      </c>
      <c r="K34" s="7">
        <v>43000000</v>
      </c>
      <c r="L34" s="7"/>
      <c r="M34" s="7">
        <v>21499998</v>
      </c>
      <c r="N34" s="1">
        <f t="shared" si="0"/>
        <v>49.99999534883721</v>
      </c>
    </row>
    <row r="35" spans="2:14">
      <c r="B35" s="43">
        <v>462</v>
      </c>
      <c r="C35" s="255" t="s">
        <v>44</v>
      </c>
      <c r="D35" s="253"/>
      <c r="E35" s="253"/>
      <c r="F35" s="253"/>
      <c r="G35" s="256"/>
      <c r="H35" s="16">
        <f t="shared" si="1"/>
        <v>180000000</v>
      </c>
      <c r="I35" s="76" t="s">
        <v>34</v>
      </c>
      <c r="J35" s="76" t="s">
        <v>36</v>
      </c>
      <c r="K35" s="7">
        <v>180000000</v>
      </c>
      <c r="L35" s="7"/>
      <c r="M35" s="7">
        <v>139049868.66</v>
      </c>
      <c r="N35" s="1">
        <f t="shared" si="0"/>
        <v>77.249927033333336</v>
      </c>
    </row>
    <row r="36" spans="2:14">
      <c r="B36" s="43">
        <v>462</v>
      </c>
      <c r="C36" s="255" t="s">
        <v>44</v>
      </c>
      <c r="D36" s="253"/>
      <c r="E36" s="253"/>
      <c r="F36" s="253"/>
      <c r="G36" s="256"/>
      <c r="H36" s="16">
        <f t="shared" si="1"/>
        <v>1654520000</v>
      </c>
      <c r="I36" s="76" t="s">
        <v>34</v>
      </c>
      <c r="J36" s="76" t="s">
        <v>45</v>
      </c>
      <c r="K36" s="7">
        <v>1654520000</v>
      </c>
      <c r="L36" s="7"/>
      <c r="M36" s="7">
        <v>780092064.07000005</v>
      </c>
      <c r="N36" s="1">
        <f t="shared" si="0"/>
        <v>47.149146826269856</v>
      </c>
    </row>
    <row r="37" spans="2:14" ht="24.75" customHeight="1">
      <c r="B37" s="36">
        <v>472</v>
      </c>
      <c r="C37" s="261" t="s">
        <v>28</v>
      </c>
      <c r="D37" s="262"/>
      <c r="E37" s="262"/>
      <c r="F37" s="262"/>
      <c r="G37" s="263"/>
      <c r="H37" s="19">
        <f t="shared" si="1"/>
        <v>220000000</v>
      </c>
      <c r="I37" s="76" t="s">
        <v>34</v>
      </c>
      <c r="J37" s="76" t="s">
        <v>36</v>
      </c>
      <c r="K37" s="78">
        <v>220000000</v>
      </c>
      <c r="L37" s="78"/>
      <c r="M37" s="78">
        <v>96592303.849999994</v>
      </c>
      <c r="N37" s="1">
        <f t="shared" si="0"/>
        <v>43.905592659090907</v>
      </c>
    </row>
    <row r="38" spans="2:14">
      <c r="B38" s="45">
        <v>482</v>
      </c>
      <c r="C38" s="264" t="s">
        <v>15</v>
      </c>
      <c r="D38" s="264"/>
      <c r="E38" s="264"/>
      <c r="F38" s="264"/>
      <c r="G38" s="264"/>
      <c r="H38" s="16">
        <f t="shared" si="1"/>
        <v>100000</v>
      </c>
      <c r="I38" s="76" t="s">
        <v>34</v>
      </c>
      <c r="J38" s="76" t="s">
        <v>35</v>
      </c>
      <c r="K38" s="7">
        <v>100000</v>
      </c>
      <c r="L38" s="7"/>
      <c r="M38" s="7"/>
      <c r="N38" s="1">
        <f t="shared" si="0"/>
        <v>0</v>
      </c>
    </row>
    <row r="39" spans="2:14">
      <c r="B39" s="45">
        <v>483</v>
      </c>
      <c r="C39" s="264" t="s">
        <v>16</v>
      </c>
      <c r="D39" s="264"/>
      <c r="E39" s="264"/>
      <c r="F39" s="264"/>
      <c r="G39" s="264"/>
      <c r="H39" s="16">
        <f t="shared" si="1"/>
        <v>476361000</v>
      </c>
      <c r="I39" s="76" t="s">
        <v>34</v>
      </c>
      <c r="J39" s="76" t="s">
        <v>35</v>
      </c>
      <c r="K39" s="7">
        <v>476361000</v>
      </c>
      <c r="L39" s="7"/>
      <c r="M39" s="7">
        <v>474890083.32999998</v>
      </c>
      <c r="N39" s="1">
        <f t="shared" si="0"/>
        <v>99.691218074107653</v>
      </c>
    </row>
    <row r="40" spans="2:14">
      <c r="B40" s="45">
        <v>485</v>
      </c>
      <c r="C40" s="199" t="s">
        <v>47</v>
      </c>
      <c r="D40" s="200"/>
      <c r="E40" s="200"/>
      <c r="F40" s="200"/>
      <c r="G40" s="201"/>
      <c r="H40" s="16">
        <f t="shared" si="1"/>
        <v>201000</v>
      </c>
      <c r="I40" s="76" t="s">
        <v>34</v>
      </c>
      <c r="J40" s="76" t="s">
        <v>35</v>
      </c>
      <c r="K40" s="7">
        <v>201000</v>
      </c>
      <c r="L40" s="7"/>
      <c r="M40" s="7"/>
      <c r="N40" s="1">
        <f t="shared" si="0"/>
        <v>0</v>
      </c>
    </row>
    <row r="41" spans="2:14">
      <c r="B41" s="45">
        <v>485</v>
      </c>
      <c r="C41" s="199" t="s">
        <v>47</v>
      </c>
      <c r="D41" s="200"/>
      <c r="E41" s="200"/>
      <c r="F41" s="200"/>
      <c r="G41" s="201"/>
      <c r="H41" s="16">
        <f t="shared" si="1"/>
        <v>1221000</v>
      </c>
      <c r="I41" s="76" t="s">
        <v>34</v>
      </c>
      <c r="J41" s="76" t="s">
        <v>39</v>
      </c>
      <c r="K41" s="7">
        <v>1221000</v>
      </c>
      <c r="L41" s="7"/>
      <c r="M41" s="7"/>
      <c r="N41" s="1">
        <f t="shared" si="0"/>
        <v>0</v>
      </c>
    </row>
    <row r="42" spans="2:14" hidden="1">
      <c r="B42" s="45">
        <v>511</v>
      </c>
      <c r="C42" s="266" t="s">
        <v>6</v>
      </c>
      <c r="D42" s="267"/>
      <c r="E42" s="267"/>
      <c r="F42" s="267"/>
      <c r="G42" s="268"/>
      <c r="H42" s="16">
        <f t="shared" si="1"/>
        <v>0</v>
      </c>
      <c r="I42" s="69"/>
      <c r="J42" s="82"/>
      <c r="K42" s="7"/>
      <c r="L42" s="7"/>
      <c r="M42" s="7"/>
      <c r="N42" s="1" t="e">
        <f t="shared" si="0"/>
        <v>#DIV/0!</v>
      </c>
    </row>
    <row r="43" spans="2:14" hidden="1">
      <c r="B43" s="45">
        <v>485</v>
      </c>
      <c r="C43" s="199" t="s">
        <v>46</v>
      </c>
      <c r="D43" s="280"/>
      <c r="E43" s="280"/>
      <c r="F43" s="280"/>
      <c r="G43" s="281"/>
      <c r="H43" s="16"/>
      <c r="I43" s="68" t="s">
        <v>34</v>
      </c>
      <c r="J43" s="82"/>
      <c r="K43" s="7"/>
      <c r="L43" s="7"/>
      <c r="M43" s="7"/>
      <c r="N43" s="1" t="e">
        <f t="shared" si="0"/>
        <v>#DIV/0!</v>
      </c>
    </row>
    <row r="44" spans="2:14">
      <c r="B44" s="45">
        <v>485</v>
      </c>
      <c r="C44" s="199" t="s">
        <v>47</v>
      </c>
      <c r="D44" s="200"/>
      <c r="E44" s="200"/>
      <c r="F44" s="200"/>
      <c r="G44" s="201"/>
      <c r="H44" s="16"/>
      <c r="I44" s="76" t="s">
        <v>34</v>
      </c>
      <c r="J44" s="76" t="s">
        <v>52</v>
      </c>
      <c r="K44" s="7">
        <v>1810000</v>
      </c>
      <c r="L44" s="7"/>
      <c r="M44" s="7"/>
      <c r="N44" s="1">
        <f t="shared" si="0"/>
        <v>0</v>
      </c>
    </row>
    <row r="45" spans="2:14" ht="13.5" thickBot="1">
      <c r="B45" s="43">
        <v>512</v>
      </c>
      <c r="C45" s="235" t="s">
        <v>7</v>
      </c>
      <c r="D45" s="203"/>
      <c r="E45" s="203"/>
      <c r="F45" s="203"/>
      <c r="G45" s="236"/>
      <c r="H45" s="16">
        <f t="shared" si="1"/>
        <v>400000</v>
      </c>
      <c r="I45" s="76" t="s">
        <v>34</v>
      </c>
      <c r="J45" s="76" t="s">
        <v>35</v>
      </c>
      <c r="K45" s="7">
        <v>400000</v>
      </c>
      <c r="L45" s="7"/>
      <c r="M45" s="7">
        <v>265879.2</v>
      </c>
      <c r="N45" s="18">
        <f t="shared" si="0"/>
        <v>66.469800000000006</v>
      </c>
    </row>
    <row r="46" spans="2:14" ht="13.5" thickBot="1">
      <c r="B46" s="46"/>
      <c r="C46" s="172" t="s">
        <v>51</v>
      </c>
      <c r="D46" s="173"/>
      <c r="E46" s="173"/>
      <c r="F46" s="173"/>
      <c r="G46" s="257"/>
      <c r="H46" s="15">
        <f t="shared" si="1"/>
        <v>15314409000</v>
      </c>
      <c r="I46" s="85"/>
      <c r="J46" s="83"/>
      <c r="K46" s="3">
        <f>SUM(K13:K45)</f>
        <v>15314409000</v>
      </c>
      <c r="L46" s="3"/>
      <c r="M46" s="3">
        <f>SUM(M13:M45)</f>
        <v>8249121773.2799997</v>
      </c>
      <c r="N46" s="3">
        <f t="shared" si="0"/>
        <v>53.865100333156832</v>
      </c>
    </row>
    <row r="47" spans="2:14">
      <c r="B47" s="9"/>
      <c r="C47" s="9"/>
      <c r="D47" s="9"/>
      <c r="E47" s="9"/>
      <c r="F47" s="9"/>
      <c r="G47" s="9"/>
      <c r="H47" s="9"/>
      <c r="I47" s="71"/>
      <c r="J47" s="84"/>
      <c r="K47" s="47"/>
      <c r="L47" s="9"/>
      <c r="M47" s="17"/>
      <c r="N47" s="9"/>
    </row>
    <row r="48" spans="2:14">
      <c r="B48" s="11" t="s">
        <v>18</v>
      </c>
      <c r="C48" s="11"/>
      <c r="D48" s="11"/>
      <c r="E48" s="11"/>
      <c r="F48" s="11"/>
      <c r="G48" s="11"/>
      <c r="H48" s="9"/>
      <c r="I48" s="71"/>
      <c r="J48" s="84"/>
      <c r="K48" s="47"/>
      <c r="L48" s="9"/>
      <c r="M48" s="17"/>
      <c r="N48" s="9"/>
    </row>
    <row r="49" spans="2:16" ht="13.5" thickBot="1">
      <c r="B49" s="9"/>
      <c r="C49" s="9"/>
      <c r="D49" s="9"/>
      <c r="E49" s="9"/>
      <c r="F49" s="9"/>
      <c r="G49" s="9"/>
      <c r="H49" s="9"/>
      <c r="I49" s="71"/>
      <c r="J49" s="84"/>
      <c r="K49" s="47"/>
      <c r="L49" s="9"/>
      <c r="M49" s="17"/>
      <c r="N49" s="9"/>
    </row>
    <row r="50" spans="2:16">
      <c r="B50" s="153">
        <v>421</v>
      </c>
      <c r="C50" s="265" t="s">
        <v>2</v>
      </c>
      <c r="D50" s="208"/>
      <c r="E50" s="208"/>
      <c r="F50" s="208"/>
      <c r="G50" s="209"/>
      <c r="H50" s="53"/>
      <c r="I50" s="149" t="s">
        <v>34</v>
      </c>
      <c r="J50" s="154" t="s">
        <v>35</v>
      </c>
      <c r="K50" s="150"/>
      <c r="L50" s="53"/>
      <c r="M50" s="10"/>
      <c r="N50" s="63"/>
    </row>
    <row r="51" spans="2:16">
      <c r="B51" s="115">
        <v>422</v>
      </c>
      <c r="C51" s="202" t="s">
        <v>3</v>
      </c>
      <c r="D51" s="203"/>
      <c r="E51" s="203"/>
      <c r="F51" s="203"/>
      <c r="G51" s="204"/>
      <c r="H51" s="54"/>
      <c r="I51" s="139" t="s">
        <v>34</v>
      </c>
      <c r="J51" s="155" t="s">
        <v>35</v>
      </c>
      <c r="K51" s="151">
        <v>2000</v>
      </c>
      <c r="L51" s="54"/>
      <c r="M51" s="7"/>
      <c r="N51" s="64">
        <f t="shared" ref="N51:N58" si="2">+M51/K51*100</f>
        <v>0</v>
      </c>
    </row>
    <row r="52" spans="2:16">
      <c r="B52" s="115">
        <v>423</v>
      </c>
      <c r="C52" s="202" t="s">
        <v>4</v>
      </c>
      <c r="D52" s="203"/>
      <c r="E52" s="203"/>
      <c r="F52" s="203"/>
      <c r="G52" s="204"/>
      <c r="H52" s="54"/>
      <c r="I52" s="139" t="s">
        <v>34</v>
      </c>
      <c r="J52" s="155" t="s">
        <v>35</v>
      </c>
      <c r="K52" s="151">
        <v>5000</v>
      </c>
      <c r="L52" s="54"/>
      <c r="M52" s="7"/>
      <c r="N52" s="64">
        <f t="shared" si="2"/>
        <v>0</v>
      </c>
    </row>
    <row r="53" spans="2:16">
      <c r="B53" s="36">
        <v>424</v>
      </c>
      <c r="C53" s="188" t="s">
        <v>9</v>
      </c>
      <c r="D53" s="189"/>
      <c r="E53" s="189"/>
      <c r="F53" s="189"/>
      <c r="G53" s="190"/>
      <c r="H53" s="54"/>
      <c r="I53" s="139" t="s">
        <v>34</v>
      </c>
      <c r="J53" s="156" t="s">
        <v>36</v>
      </c>
      <c r="K53" s="151">
        <v>2000</v>
      </c>
      <c r="L53" s="54"/>
      <c r="M53" s="7"/>
      <c r="N53" s="64">
        <f t="shared" si="2"/>
        <v>0</v>
      </c>
    </row>
    <row r="54" spans="2:16">
      <c r="B54" s="36">
        <v>424</v>
      </c>
      <c r="C54" s="188" t="s">
        <v>9</v>
      </c>
      <c r="D54" s="189"/>
      <c r="E54" s="189"/>
      <c r="F54" s="189"/>
      <c r="G54" s="190"/>
      <c r="H54" s="54"/>
      <c r="I54" s="139" t="s">
        <v>34</v>
      </c>
      <c r="J54" s="156" t="s">
        <v>37</v>
      </c>
      <c r="K54" s="151">
        <v>1000</v>
      </c>
      <c r="L54" s="54"/>
      <c r="M54" s="7"/>
      <c r="N54" s="64">
        <f t="shared" si="2"/>
        <v>0</v>
      </c>
    </row>
    <row r="55" spans="2:16">
      <c r="B55" s="43">
        <v>462</v>
      </c>
      <c r="C55" s="213" t="s">
        <v>44</v>
      </c>
      <c r="D55" s="211"/>
      <c r="E55" s="211"/>
      <c r="F55" s="211"/>
      <c r="G55" s="212"/>
      <c r="H55" s="54"/>
      <c r="I55" s="139" t="s">
        <v>34</v>
      </c>
      <c r="J55" s="156" t="s">
        <v>36</v>
      </c>
      <c r="K55" s="151">
        <v>1000</v>
      </c>
      <c r="L55" s="54"/>
      <c r="M55" s="7"/>
      <c r="N55" s="64">
        <f t="shared" si="2"/>
        <v>0</v>
      </c>
    </row>
    <row r="56" spans="2:16">
      <c r="B56" s="43">
        <v>462</v>
      </c>
      <c r="C56" s="213" t="s">
        <v>44</v>
      </c>
      <c r="D56" s="211"/>
      <c r="E56" s="211"/>
      <c r="F56" s="211"/>
      <c r="G56" s="212"/>
      <c r="H56" s="54"/>
      <c r="I56" s="139" t="s">
        <v>34</v>
      </c>
      <c r="J56" s="156" t="s">
        <v>45</v>
      </c>
      <c r="K56" s="151">
        <v>1000</v>
      </c>
      <c r="L56" s="54"/>
      <c r="M56" s="7"/>
      <c r="N56" s="64">
        <f t="shared" si="2"/>
        <v>0</v>
      </c>
    </row>
    <row r="57" spans="2:16" ht="13.5" thickBot="1">
      <c r="B57" s="157">
        <v>512</v>
      </c>
      <c r="C57" s="250" t="s">
        <v>7</v>
      </c>
      <c r="D57" s="251"/>
      <c r="E57" s="251"/>
      <c r="F57" s="251"/>
      <c r="G57" s="252"/>
      <c r="H57" s="55"/>
      <c r="I57" s="140" t="s">
        <v>34</v>
      </c>
      <c r="J57" s="158" t="s">
        <v>35</v>
      </c>
      <c r="K57" s="152">
        <v>1000</v>
      </c>
      <c r="L57" s="55"/>
      <c r="M57" s="8"/>
      <c r="N57" s="65"/>
    </row>
    <row r="58" spans="2:16" ht="13.5" thickBot="1">
      <c r="B58" s="116"/>
      <c r="C58" s="183" t="s">
        <v>24</v>
      </c>
      <c r="D58" s="173"/>
      <c r="E58" s="173"/>
      <c r="F58" s="173"/>
      <c r="G58" s="184"/>
      <c r="H58" s="61"/>
      <c r="I58" s="85"/>
      <c r="J58" s="159"/>
      <c r="K58" s="3">
        <f>K50+K51+K52+K53+K54+K55+K56+K57</f>
        <v>13000</v>
      </c>
      <c r="L58" s="61"/>
      <c r="M58" s="141">
        <f>SUM(M50:M56)</f>
        <v>0</v>
      </c>
      <c r="N58" s="144">
        <f t="shared" si="2"/>
        <v>0</v>
      </c>
    </row>
    <row r="59" spans="2:16" hidden="1">
      <c r="B59" s="4" t="s">
        <v>18</v>
      </c>
      <c r="C59" s="4"/>
      <c r="D59" s="4"/>
      <c r="E59" s="4"/>
      <c r="F59" s="4"/>
      <c r="I59" s="72"/>
      <c r="J59" s="2"/>
      <c r="L59" s="22"/>
      <c r="M59" s="22"/>
    </row>
    <row r="60" spans="2:16" hidden="1">
      <c r="D60" s="13"/>
      <c r="I60" s="72"/>
      <c r="J60" s="2"/>
    </row>
    <row r="61" spans="2:16" hidden="1">
      <c r="B61" s="48">
        <v>421</v>
      </c>
      <c r="C61" s="207" t="s">
        <v>2</v>
      </c>
      <c r="D61" s="208"/>
      <c r="E61" s="208"/>
      <c r="F61" s="208"/>
      <c r="G61" s="209"/>
      <c r="H61" s="53"/>
      <c r="I61" s="73"/>
      <c r="J61" s="106"/>
      <c r="K61" s="63"/>
      <c r="L61" s="57"/>
      <c r="M61" s="10"/>
      <c r="N61" s="10" t="e">
        <f>M61/K61*100</f>
        <v>#DIV/0!</v>
      </c>
    </row>
    <row r="62" spans="2:16" hidden="1">
      <c r="B62" s="49">
        <v>422</v>
      </c>
      <c r="C62" s="210" t="s">
        <v>3</v>
      </c>
      <c r="D62" s="211"/>
      <c r="E62" s="211"/>
      <c r="F62" s="211"/>
      <c r="G62" s="212"/>
      <c r="H62" s="54"/>
      <c r="I62" s="73"/>
      <c r="J62" s="106"/>
      <c r="K62" s="64"/>
      <c r="L62" s="58"/>
      <c r="M62" s="7"/>
      <c r="N62" s="7" t="e">
        <f>M62/K62*100</f>
        <v>#DIV/0!</v>
      </c>
      <c r="P62"/>
    </row>
    <row r="63" spans="2:16" hidden="1">
      <c r="B63" s="49">
        <v>423</v>
      </c>
      <c r="C63" s="213" t="s">
        <v>4</v>
      </c>
      <c r="D63" s="195"/>
      <c r="E63" s="195"/>
      <c r="F63" s="195"/>
      <c r="G63" s="214"/>
      <c r="H63" s="54"/>
      <c r="I63" s="73"/>
      <c r="J63" s="106"/>
      <c r="K63" s="64"/>
      <c r="L63" s="58"/>
      <c r="M63" s="7"/>
      <c r="N63" s="7" t="e">
        <f t="shared" ref="N63:N69" si="3">M63/K63*100</f>
        <v>#DIV/0!</v>
      </c>
      <c r="P63"/>
    </row>
    <row r="64" spans="2:16" hidden="1">
      <c r="B64" s="49">
        <v>424</v>
      </c>
      <c r="C64" s="210" t="s">
        <v>19</v>
      </c>
      <c r="D64" s="211"/>
      <c r="E64" s="211"/>
      <c r="F64" s="211"/>
      <c r="G64" s="212"/>
      <c r="H64" s="54"/>
      <c r="I64" s="73"/>
      <c r="J64" s="106"/>
      <c r="K64" s="64"/>
      <c r="L64" s="58"/>
      <c r="M64" s="7"/>
      <c r="N64" s="7" t="e">
        <f t="shared" si="3"/>
        <v>#DIV/0!</v>
      </c>
      <c r="P64"/>
    </row>
    <row r="65" spans="2:17" hidden="1">
      <c r="B65" s="50">
        <v>425</v>
      </c>
      <c r="C65" s="258" t="s">
        <v>13</v>
      </c>
      <c r="D65" s="259"/>
      <c r="E65" s="259"/>
      <c r="F65" s="259"/>
      <c r="G65" s="260"/>
      <c r="H65" s="54"/>
      <c r="I65" s="73"/>
      <c r="J65" s="106"/>
      <c r="K65" s="64"/>
      <c r="L65" s="58"/>
      <c r="M65" s="7"/>
      <c r="N65" s="7" t="e">
        <f t="shared" si="3"/>
        <v>#DIV/0!</v>
      </c>
      <c r="P65"/>
    </row>
    <row r="66" spans="2:17" hidden="1">
      <c r="B66" s="51">
        <v>426</v>
      </c>
      <c r="C66" s="221" t="s">
        <v>5</v>
      </c>
      <c r="D66" s="222"/>
      <c r="E66" s="222"/>
      <c r="F66" s="222"/>
      <c r="G66" s="223"/>
      <c r="H66" s="55"/>
      <c r="I66" s="73"/>
      <c r="J66" s="106"/>
      <c r="K66" s="65"/>
      <c r="L66" s="59"/>
      <c r="M66" s="8"/>
      <c r="N66" s="7" t="e">
        <f t="shared" si="3"/>
        <v>#DIV/0!</v>
      </c>
      <c r="P66"/>
    </row>
    <row r="67" spans="2:17" ht="13.5" hidden="1" thickBot="1">
      <c r="B67" s="52">
        <v>426</v>
      </c>
      <c r="C67" s="224" t="s">
        <v>5</v>
      </c>
      <c r="D67" s="225"/>
      <c r="E67" s="225"/>
      <c r="F67" s="225"/>
      <c r="G67" s="226"/>
      <c r="H67" s="56"/>
      <c r="I67" s="73"/>
      <c r="J67" s="106"/>
      <c r="K67" s="66"/>
      <c r="L67" s="17"/>
      <c r="M67" s="18"/>
      <c r="N67" s="7" t="e">
        <f t="shared" si="3"/>
        <v>#DIV/0!</v>
      </c>
      <c r="P67"/>
    </row>
    <row r="68" spans="2:17" hidden="1">
      <c r="B68" s="51">
        <v>512</v>
      </c>
      <c r="C68" s="221" t="s">
        <v>7</v>
      </c>
      <c r="D68" s="222"/>
      <c r="E68" s="222"/>
      <c r="F68" s="222"/>
      <c r="G68" s="223"/>
      <c r="H68" s="9"/>
      <c r="I68" s="73"/>
      <c r="J68" s="106"/>
      <c r="K68" s="65"/>
      <c r="L68" s="59"/>
      <c r="M68" s="8"/>
      <c r="N68" s="8" t="e">
        <f t="shared" si="3"/>
        <v>#DIV/0!</v>
      </c>
      <c r="P68"/>
    </row>
    <row r="69" spans="2:17" ht="13.5" hidden="1" thickBot="1">
      <c r="B69" s="60"/>
      <c r="C69" s="227" t="s">
        <v>24</v>
      </c>
      <c r="D69" s="220"/>
      <c r="E69" s="220"/>
      <c r="F69" s="220"/>
      <c r="G69" s="228"/>
      <c r="H69" s="61"/>
      <c r="I69" s="73"/>
      <c r="J69" s="106"/>
      <c r="K69" s="67"/>
      <c r="L69" s="62"/>
      <c r="M69" s="3"/>
      <c r="N69" s="3" t="e">
        <f t="shared" si="3"/>
        <v>#DIV/0!</v>
      </c>
      <c r="P69"/>
    </row>
    <row r="70" spans="2:17" hidden="1">
      <c r="D70" s="13"/>
      <c r="I70" s="72"/>
      <c r="J70" s="2"/>
      <c r="K70" s="13"/>
      <c r="L70" s="13"/>
      <c r="M70" s="13"/>
      <c r="N70" s="13"/>
      <c r="P70"/>
    </row>
    <row r="71" spans="2:17" hidden="1">
      <c r="B71" s="23"/>
      <c r="C71" s="23"/>
      <c r="I71" s="72"/>
      <c r="J71" s="2"/>
      <c r="K71" s="13"/>
      <c r="L71" s="13"/>
      <c r="M71" s="13"/>
      <c r="N71" s="13"/>
      <c r="P71"/>
    </row>
    <row r="72" spans="2:17" hidden="1">
      <c r="B72" s="4" t="s">
        <v>26</v>
      </c>
      <c r="I72" s="72"/>
      <c r="J72" s="2"/>
      <c r="K72" s="13"/>
      <c r="L72" s="13"/>
      <c r="M72" s="13"/>
      <c r="N72" s="13"/>
      <c r="P72"/>
      <c r="Q72" s="4"/>
    </row>
    <row r="73" spans="2:17" hidden="1">
      <c r="B73" s="23"/>
      <c r="C73" s="23"/>
      <c r="I73" s="72"/>
      <c r="J73" s="2"/>
      <c r="K73" s="13"/>
      <c r="L73" s="13"/>
      <c r="M73" s="13"/>
      <c r="N73" s="13"/>
    </row>
    <row r="74" spans="2:17" ht="13.5" hidden="1" thickBot="1">
      <c r="B74" s="37">
        <v>424</v>
      </c>
      <c r="C74" s="216" t="s">
        <v>31</v>
      </c>
      <c r="D74" s="217"/>
      <c r="E74" s="217"/>
      <c r="F74" s="217"/>
      <c r="G74" s="218"/>
      <c r="H74" s="27"/>
      <c r="I74" s="74"/>
      <c r="J74" s="107"/>
      <c r="K74" s="30"/>
      <c r="L74" s="32"/>
      <c r="M74" s="34"/>
      <c r="N74" s="33" t="e">
        <f>M74/K74*100</f>
        <v>#DIV/0!</v>
      </c>
    </row>
    <row r="75" spans="2:17" ht="13.5" hidden="1" thickBot="1">
      <c r="B75" s="38"/>
      <c r="C75" s="219" t="s">
        <v>27</v>
      </c>
      <c r="D75" s="220"/>
      <c r="E75" s="220"/>
      <c r="F75" s="220"/>
      <c r="G75" s="220"/>
      <c r="H75" s="26"/>
      <c r="I75" s="75"/>
      <c r="J75" s="108"/>
      <c r="K75" s="31"/>
      <c r="L75" s="31"/>
      <c r="M75" s="31"/>
      <c r="N75" s="3" t="e">
        <f>M75/K75*100</f>
        <v>#DIV/0!</v>
      </c>
    </row>
    <row r="76" spans="2:17" hidden="1">
      <c r="B76" s="39"/>
      <c r="C76" s="29"/>
      <c r="D76" s="29"/>
      <c r="E76" s="29"/>
      <c r="F76" s="29"/>
      <c r="G76" s="29"/>
      <c r="H76" s="9"/>
      <c r="I76" s="71"/>
      <c r="J76" s="109"/>
      <c r="K76" s="22"/>
      <c r="L76" s="17"/>
      <c r="M76" s="17"/>
      <c r="N76" s="22"/>
    </row>
    <row r="77" spans="2:17" hidden="1">
      <c r="B77" s="23"/>
      <c r="C77" s="23"/>
      <c r="I77" s="72"/>
      <c r="J77" s="2"/>
      <c r="K77" s="13"/>
      <c r="L77" s="13"/>
      <c r="M77" s="13"/>
      <c r="N77" s="13"/>
    </row>
    <row r="78" spans="2:17" hidden="1">
      <c r="B78" s="4" t="s">
        <v>50</v>
      </c>
      <c r="C78" s="4"/>
      <c r="D78" s="4"/>
      <c r="E78" s="4"/>
      <c r="F78" s="4"/>
      <c r="G78" s="4"/>
      <c r="I78" s="72"/>
      <c r="J78" s="2"/>
      <c r="K78" s="13"/>
      <c r="L78" s="13"/>
      <c r="M78" s="13"/>
      <c r="N78" s="13"/>
    </row>
    <row r="79" spans="2:17">
      <c r="B79" s="4"/>
      <c r="C79" s="4"/>
      <c r="D79" s="4"/>
      <c r="E79" s="4"/>
      <c r="F79" s="4"/>
      <c r="G79" s="4"/>
      <c r="I79" s="72"/>
      <c r="J79" s="2"/>
      <c r="K79" s="13"/>
      <c r="L79" s="13"/>
      <c r="M79" s="13"/>
      <c r="N79" s="13"/>
    </row>
    <row r="80" spans="2:17">
      <c r="B80" s="4" t="s">
        <v>54</v>
      </c>
      <c r="C80" s="4"/>
      <c r="D80" s="4"/>
      <c r="E80" s="4"/>
      <c r="F80" s="4"/>
      <c r="G80" s="4"/>
      <c r="I80" s="72"/>
      <c r="J80" s="2"/>
      <c r="K80" s="13"/>
      <c r="L80" s="13"/>
      <c r="M80" s="13"/>
      <c r="N80" s="13"/>
    </row>
    <row r="81" spans="2:14" ht="13.5" thickBot="1">
      <c r="B81" s="23"/>
      <c r="C81" s="23"/>
      <c r="I81" s="72"/>
      <c r="J81" s="2"/>
      <c r="K81" s="13"/>
      <c r="L81" s="13"/>
      <c r="M81" s="13"/>
      <c r="N81" s="13"/>
    </row>
    <row r="82" spans="2:14">
      <c r="B82" s="117">
        <v>423</v>
      </c>
      <c r="C82" s="276" t="s">
        <v>4</v>
      </c>
      <c r="D82" s="277"/>
      <c r="E82" s="277"/>
      <c r="F82" s="277"/>
      <c r="G82" s="278"/>
      <c r="H82" s="53"/>
      <c r="I82" s="110" t="s">
        <v>34</v>
      </c>
      <c r="J82" s="136">
        <v>4002</v>
      </c>
      <c r="K82" s="10"/>
      <c r="L82" s="57"/>
      <c r="M82" s="10"/>
      <c r="N82" s="63"/>
    </row>
    <row r="83" spans="2:14">
      <c r="B83" s="118">
        <v>424</v>
      </c>
      <c r="C83" s="188" t="s">
        <v>9</v>
      </c>
      <c r="D83" s="189"/>
      <c r="E83" s="189"/>
      <c r="F83" s="189"/>
      <c r="G83" s="190"/>
      <c r="H83" s="54"/>
      <c r="I83" s="139" t="s">
        <v>34</v>
      </c>
      <c r="J83" s="79" t="s">
        <v>42</v>
      </c>
      <c r="K83" s="7"/>
      <c r="L83" s="58"/>
      <c r="M83" s="7"/>
      <c r="N83" s="64"/>
    </row>
    <row r="84" spans="2:14">
      <c r="B84" s="118">
        <v>424</v>
      </c>
      <c r="C84" s="188" t="s">
        <v>9</v>
      </c>
      <c r="D84" s="189"/>
      <c r="E84" s="189"/>
      <c r="F84" s="189"/>
      <c r="G84" s="190"/>
      <c r="H84" s="54"/>
      <c r="I84" s="139" t="s">
        <v>34</v>
      </c>
      <c r="J84" s="137">
        <v>4002</v>
      </c>
      <c r="K84" s="7"/>
      <c r="L84" s="58"/>
      <c r="M84" s="7"/>
      <c r="N84" s="64"/>
    </row>
    <row r="85" spans="2:14">
      <c r="B85" s="118">
        <v>511</v>
      </c>
      <c r="C85" s="191" t="s">
        <v>6</v>
      </c>
      <c r="D85" s="192"/>
      <c r="E85" s="192"/>
      <c r="F85" s="192"/>
      <c r="G85" s="193"/>
      <c r="H85" s="54"/>
      <c r="I85" s="139" t="s">
        <v>34</v>
      </c>
      <c r="J85" s="137">
        <v>4002</v>
      </c>
      <c r="K85" s="7">
        <v>233973000</v>
      </c>
      <c r="L85" s="58"/>
      <c r="M85" s="7"/>
      <c r="N85" s="64"/>
    </row>
    <row r="86" spans="2:14" ht="13.5" thickBot="1">
      <c r="B86" s="119">
        <v>512</v>
      </c>
      <c r="C86" s="215" t="s">
        <v>7</v>
      </c>
      <c r="D86" s="181"/>
      <c r="E86" s="181"/>
      <c r="F86" s="181"/>
      <c r="G86" s="182"/>
      <c r="H86" s="55"/>
      <c r="I86" s="140" t="s">
        <v>34</v>
      </c>
      <c r="J86" s="138">
        <v>4002</v>
      </c>
      <c r="K86" s="8"/>
      <c r="L86" s="59"/>
      <c r="M86" s="8"/>
      <c r="N86" s="65"/>
    </row>
    <row r="87" spans="2:14" ht="13.5" thickBot="1">
      <c r="B87" s="120"/>
      <c r="C87" s="183" t="s">
        <v>27</v>
      </c>
      <c r="D87" s="173"/>
      <c r="E87" s="173"/>
      <c r="F87" s="173"/>
      <c r="G87" s="184"/>
      <c r="H87" s="121"/>
      <c r="I87" s="122"/>
      <c r="J87" s="135"/>
      <c r="K87" s="3">
        <f>K85</f>
        <v>233973000</v>
      </c>
      <c r="L87" s="91"/>
      <c r="M87" s="3">
        <f>SUM(M82)</f>
        <v>0</v>
      </c>
      <c r="N87" s="67">
        <f>SUM(N82)</f>
        <v>0</v>
      </c>
    </row>
    <row r="88" spans="2:14">
      <c r="B88" s="23"/>
      <c r="C88" s="23"/>
      <c r="I88" s="72"/>
      <c r="K88" s="13"/>
      <c r="L88" s="13"/>
      <c r="M88" s="13"/>
      <c r="N88" s="13"/>
    </row>
    <row r="89" spans="2:14" hidden="1">
      <c r="B89" s="23"/>
      <c r="C89" s="23"/>
      <c r="I89" s="72"/>
      <c r="K89" s="13"/>
      <c r="L89" s="13"/>
      <c r="M89" s="13"/>
      <c r="N89" s="13"/>
    </row>
    <row r="90" spans="2:14">
      <c r="B90" s="11" t="s">
        <v>57</v>
      </c>
      <c r="C90" s="11"/>
      <c r="I90" s="72"/>
      <c r="K90" s="13"/>
      <c r="L90" s="13"/>
      <c r="M90" s="13"/>
      <c r="N90" s="13"/>
    </row>
    <row r="91" spans="2:14">
      <c r="I91" s="72"/>
      <c r="K91" s="13"/>
      <c r="L91" s="13"/>
      <c r="M91" s="13"/>
      <c r="N91" s="13"/>
    </row>
    <row r="92" spans="2:14" ht="13.5" thickBot="1">
      <c r="I92" s="72"/>
      <c r="K92" s="13"/>
      <c r="L92" s="13"/>
      <c r="M92" s="13"/>
      <c r="N92" s="13"/>
    </row>
    <row r="93" spans="2:14">
      <c r="B93" s="153">
        <v>421</v>
      </c>
      <c r="C93" s="179" t="s">
        <v>2</v>
      </c>
      <c r="D93" s="179"/>
      <c r="E93" s="179"/>
      <c r="F93" s="179"/>
      <c r="G93" s="180"/>
      <c r="H93" s="160"/>
      <c r="I93" s="164" t="s">
        <v>34</v>
      </c>
      <c r="J93" s="87" t="s">
        <v>35</v>
      </c>
      <c r="K93" s="10">
        <v>36738</v>
      </c>
      <c r="L93" s="57"/>
      <c r="M93" s="10"/>
      <c r="N93" s="10"/>
    </row>
    <row r="94" spans="2:14">
      <c r="B94" s="35">
        <v>422</v>
      </c>
      <c r="C94" s="194" t="s">
        <v>3</v>
      </c>
      <c r="D94" s="195"/>
      <c r="E94" s="195"/>
      <c r="F94" s="195"/>
      <c r="G94" s="195"/>
      <c r="H94" s="161"/>
      <c r="I94" s="139" t="s">
        <v>34</v>
      </c>
      <c r="J94" s="88" t="s">
        <v>35</v>
      </c>
      <c r="K94" s="7">
        <v>5626733.4800000004</v>
      </c>
      <c r="L94" s="58"/>
      <c r="M94" s="7">
        <v>617239.89</v>
      </c>
      <c r="N94" s="7">
        <f t="shared" ref="N94:N103" si="4">M94/K94*100</f>
        <v>10.969772998738158</v>
      </c>
    </row>
    <row r="95" spans="2:14">
      <c r="B95" s="35">
        <v>423</v>
      </c>
      <c r="C95" s="194" t="s">
        <v>4</v>
      </c>
      <c r="D95" s="195"/>
      <c r="E95" s="195"/>
      <c r="F95" s="195"/>
      <c r="G95" s="195"/>
      <c r="H95" s="161"/>
      <c r="I95" s="139" t="s">
        <v>34</v>
      </c>
      <c r="J95" s="88" t="s">
        <v>35</v>
      </c>
      <c r="K95" s="7">
        <v>1444204.4</v>
      </c>
      <c r="L95" s="58"/>
      <c r="M95" s="7"/>
      <c r="N95" s="7"/>
    </row>
    <row r="96" spans="2:14">
      <c r="B96" s="36">
        <v>424</v>
      </c>
      <c r="C96" s="169" t="s">
        <v>9</v>
      </c>
      <c r="D96" s="167"/>
      <c r="E96" s="167"/>
      <c r="F96" s="167"/>
      <c r="G96" s="167"/>
      <c r="H96" s="161"/>
      <c r="I96" s="139" t="s">
        <v>34</v>
      </c>
      <c r="J96" s="88" t="s">
        <v>36</v>
      </c>
      <c r="K96" s="7">
        <v>12141492.119999999</v>
      </c>
      <c r="L96" s="58"/>
      <c r="M96" s="7">
        <v>12234.72</v>
      </c>
      <c r="N96" s="7">
        <f t="shared" si="4"/>
        <v>0.10076784532805842</v>
      </c>
    </row>
    <row r="97" spans="2:14">
      <c r="B97" s="36">
        <v>424</v>
      </c>
      <c r="C97" s="169" t="s">
        <v>9</v>
      </c>
      <c r="D97" s="167"/>
      <c r="E97" s="167"/>
      <c r="F97" s="167"/>
      <c r="G97" s="167"/>
      <c r="H97" s="161"/>
      <c r="I97" s="139" t="s">
        <v>34</v>
      </c>
      <c r="J97" s="88" t="s">
        <v>37</v>
      </c>
      <c r="K97" s="7">
        <v>1000</v>
      </c>
      <c r="L97" s="58"/>
      <c r="M97" s="7"/>
      <c r="N97" s="7"/>
    </row>
    <row r="98" spans="2:14">
      <c r="B98" s="50">
        <v>462</v>
      </c>
      <c r="C98" s="170" t="s">
        <v>44</v>
      </c>
      <c r="D98" s="171"/>
      <c r="E98" s="171"/>
      <c r="F98" s="171"/>
      <c r="G98" s="171"/>
      <c r="H98" s="161"/>
      <c r="I98" s="139" t="s">
        <v>34</v>
      </c>
      <c r="J98" s="88" t="s">
        <v>36</v>
      </c>
      <c r="K98" s="7">
        <v>1000</v>
      </c>
      <c r="L98" s="58"/>
      <c r="M98" s="7"/>
      <c r="N98" s="7"/>
    </row>
    <row r="99" spans="2:14">
      <c r="B99" s="50">
        <v>462</v>
      </c>
      <c r="C99" s="170" t="s">
        <v>44</v>
      </c>
      <c r="D99" s="171"/>
      <c r="E99" s="171"/>
      <c r="F99" s="171"/>
      <c r="G99" s="171"/>
      <c r="H99" s="161"/>
      <c r="I99" s="139" t="s">
        <v>34</v>
      </c>
      <c r="J99" s="88" t="s">
        <v>45</v>
      </c>
      <c r="K99" s="7">
        <v>1000</v>
      </c>
      <c r="L99" s="58"/>
      <c r="M99" s="7"/>
      <c r="N99" s="7"/>
    </row>
    <row r="100" spans="2:14" ht="13.5" thickBot="1">
      <c r="B100" s="51">
        <v>512</v>
      </c>
      <c r="C100" s="181" t="s">
        <v>7</v>
      </c>
      <c r="D100" s="181"/>
      <c r="E100" s="181"/>
      <c r="F100" s="181"/>
      <c r="G100" s="182"/>
      <c r="H100" s="162"/>
      <c r="I100" s="165" t="s">
        <v>34</v>
      </c>
      <c r="J100" s="125" t="s">
        <v>35</v>
      </c>
      <c r="K100" s="8">
        <v>1000</v>
      </c>
      <c r="L100" s="59"/>
      <c r="M100" s="8"/>
      <c r="N100" s="8"/>
    </row>
    <row r="101" spans="2:14" ht="13.5" thickBot="1">
      <c r="B101" s="126"/>
      <c r="C101" s="172" t="s">
        <v>23</v>
      </c>
      <c r="D101" s="173"/>
      <c r="E101" s="173"/>
      <c r="F101" s="173"/>
      <c r="G101" s="173"/>
      <c r="H101" s="163"/>
      <c r="I101" s="134"/>
      <c r="J101" s="90"/>
      <c r="K101" s="3">
        <f>K93+K94+K95+K96+K97+K98+K99+K100</f>
        <v>19253168</v>
      </c>
      <c r="L101" s="91"/>
      <c r="M101" s="3">
        <f>SUM(M94:M99)</f>
        <v>629474.61</v>
      </c>
      <c r="N101" s="3">
        <f t="shared" si="4"/>
        <v>3.2694599143372147</v>
      </c>
    </row>
    <row r="102" spans="2:14" ht="13.5" hidden="1" thickBot="1">
      <c r="B102" s="92">
        <v>512</v>
      </c>
      <c r="C102" s="205" t="s">
        <v>7</v>
      </c>
      <c r="D102" s="206"/>
      <c r="E102" s="206"/>
      <c r="F102" s="206"/>
      <c r="G102" s="206"/>
      <c r="H102" s="94"/>
      <c r="I102" s="99" t="s">
        <v>34</v>
      </c>
      <c r="J102" s="100" t="s">
        <v>36</v>
      </c>
      <c r="K102" s="101">
        <v>1000</v>
      </c>
      <c r="L102" s="102"/>
      <c r="M102" s="103"/>
      <c r="N102" s="18">
        <f t="shared" si="4"/>
        <v>0</v>
      </c>
    </row>
    <row r="103" spans="2:14" ht="13.5" hidden="1" thickBot="1">
      <c r="B103" s="93"/>
      <c r="C103" s="174" t="s">
        <v>23</v>
      </c>
      <c r="D103" s="175"/>
      <c r="E103" s="175"/>
      <c r="F103" s="175"/>
      <c r="G103" s="175"/>
      <c r="H103" s="94"/>
      <c r="I103" s="95" t="s">
        <v>34</v>
      </c>
      <c r="J103" s="96"/>
      <c r="K103" s="97">
        <f>SUM(K94:K102)</f>
        <v>38470598</v>
      </c>
      <c r="L103" s="98"/>
      <c r="M103" s="104">
        <f>SUM(M94:M101)</f>
        <v>1258949.22</v>
      </c>
      <c r="N103" s="3">
        <f t="shared" si="4"/>
        <v>3.2724971418432327</v>
      </c>
    </row>
    <row r="104" spans="2:14" hidden="1">
      <c r="B104" s="28"/>
      <c r="C104" s="29"/>
      <c r="D104" s="29"/>
      <c r="E104" s="29"/>
      <c r="F104" s="29"/>
      <c r="G104" s="29"/>
      <c r="H104" s="9"/>
      <c r="I104" s="71"/>
      <c r="J104" s="86"/>
      <c r="K104" s="22"/>
      <c r="L104" s="17"/>
      <c r="M104" s="22"/>
      <c r="N104" s="22"/>
    </row>
    <row r="105" spans="2:14">
      <c r="B105" s="28"/>
      <c r="C105" s="29"/>
      <c r="D105" s="29"/>
      <c r="E105" s="29"/>
      <c r="F105" s="29"/>
      <c r="G105" s="29"/>
      <c r="H105" s="9"/>
      <c r="I105" s="71"/>
      <c r="J105" s="86"/>
      <c r="K105" s="22"/>
      <c r="L105" s="17"/>
      <c r="M105" s="22"/>
      <c r="N105" s="22"/>
    </row>
    <row r="106" spans="2:14">
      <c r="B106" s="28" t="s">
        <v>55</v>
      </c>
      <c r="C106" s="29"/>
      <c r="D106" s="29"/>
      <c r="E106" s="29"/>
      <c r="F106" s="29"/>
      <c r="G106" s="29"/>
      <c r="H106" s="9"/>
      <c r="I106" s="71"/>
      <c r="J106" s="86"/>
      <c r="K106" s="22"/>
      <c r="L106" s="17"/>
      <c r="M106" s="22"/>
      <c r="N106" s="22"/>
    </row>
    <row r="107" spans="2:14" ht="13.5" thickBot="1">
      <c r="B107" s="28"/>
      <c r="C107" s="29"/>
      <c r="D107" s="29"/>
      <c r="E107" s="29"/>
      <c r="F107" s="29"/>
      <c r="G107" s="29"/>
      <c r="H107" s="9"/>
      <c r="I107" s="71"/>
      <c r="J107" s="86"/>
      <c r="K107" s="22"/>
      <c r="L107" s="17"/>
      <c r="M107" s="22"/>
      <c r="N107" s="22"/>
    </row>
    <row r="108" spans="2:14">
      <c r="B108" s="127">
        <v>424</v>
      </c>
      <c r="C108" s="176" t="s">
        <v>9</v>
      </c>
      <c r="D108" s="177"/>
      <c r="E108" s="177"/>
      <c r="F108" s="177"/>
      <c r="G108" s="178"/>
      <c r="H108" s="53"/>
      <c r="I108" s="110" t="s">
        <v>34</v>
      </c>
      <c r="J108" s="87" t="s">
        <v>39</v>
      </c>
      <c r="K108" s="130">
        <v>86177000</v>
      </c>
      <c r="L108" s="57"/>
      <c r="M108" s="145"/>
      <c r="N108" s="142">
        <f>+M108/K108*100</f>
        <v>0</v>
      </c>
    </row>
    <row r="109" spans="2:14" ht="13.5" thickBot="1">
      <c r="B109" s="36">
        <v>424</v>
      </c>
      <c r="C109" s="166" t="s">
        <v>9</v>
      </c>
      <c r="D109" s="167"/>
      <c r="E109" s="167"/>
      <c r="F109" s="167"/>
      <c r="G109" s="168"/>
      <c r="H109" s="54"/>
      <c r="I109" s="76" t="s">
        <v>34</v>
      </c>
      <c r="J109" s="88" t="s">
        <v>52</v>
      </c>
      <c r="K109" s="78">
        <v>100557000</v>
      </c>
      <c r="L109" s="58"/>
      <c r="M109" s="146"/>
      <c r="N109" s="148">
        <f t="shared" ref="N109:N114" si="5">+M109/K109*100</f>
        <v>0</v>
      </c>
    </row>
    <row r="110" spans="2:14" ht="13.5" hidden="1" thickBot="1">
      <c r="B110" s="128"/>
      <c r="C110" s="114"/>
      <c r="D110" s="24"/>
      <c r="E110" s="24"/>
      <c r="F110" s="24"/>
      <c r="G110" s="112"/>
      <c r="H110" s="54"/>
      <c r="I110" s="129"/>
      <c r="J110" s="89"/>
      <c r="K110" s="7"/>
      <c r="L110" s="58"/>
      <c r="M110" s="7"/>
      <c r="N110" s="147" t="e">
        <f t="shared" si="5"/>
        <v>#DIV/0!</v>
      </c>
    </row>
    <row r="111" spans="2:14" ht="13.5" hidden="1" thickBot="1">
      <c r="B111" s="128"/>
      <c r="C111" s="196" t="s">
        <v>49</v>
      </c>
      <c r="D111" s="197"/>
      <c r="E111" s="197"/>
      <c r="F111" s="197"/>
      <c r="G111" s="198"/>
      <c r="H111" s="54"/>
      <c r="I111" s="88" t="s">
        <v>34</v>
      </c>
      <c r="J111" s="89"/>
      <c r="K111" s="20"/>
      <c r="L111" s="58"/>
      <c r="M111" s="20">
        <f>M46+M69+M75+M103+M87</f>
        <v>8250380722.5</v>
      </c>
      <c r="N111" s="143" t="e">
        <f t="shared" si="5"/>
        <v>#DIV/0!</v>
      </c>
    </row>
    <row r="112" spans="2:14" ht="24" hidden="1" customHeight="1" thickBot="1">
      <c r="B112" s="115"/>
      <c r="C112" s="111"/>
      <c r="D112" s="24"/>
      <c r="E112" s="24"/>
      <c r="F112" s="24"/>
      <c r="G112" s="112"/>
      <c r="H112" s="54"/>
      <c r="I112" s="129"/>
      <c r="J112" s="123"/>
      <c r="K112" s="7"/>
      <c r="L112" s="58"/>
      <c r="M112" s="7"/>
      <c r="N112" s="143" t="e">
        <f t="shared" si="5"/>
        <v>#DIV/0!</v>
      </c>
    </row>
    <row r="113" spans="2:14" ht="13.5" hidden="1" thickBot="1">
      <c r="B113" s="131"/>
      <c r="C113" s="132"/>
      <c r="D113" s="25"/>
      <c r="E113" s="25"/>
      <c r="F113" s="25"/>
      <c r="G113" s="113"/>
      <c r="H113" s="55"/>
      <c r="I113" s="133"/>
      <c r="J113" s="124"/>
      <c r="K113" s="131"/>
      <c r="L113" s="55"/>
      <c r="M113" s="8"/>
      <c r="N113" s="143" t="e">
        <f t="shared" si="5"/>
        <v>#DIV/0!</v>
      </c>
    </row>
    <row r="114" spans="2:14" ht="13.5" thickBot="1">
      <c r="B114" s="116"/>
      <c r="C114" s="183" t="s">
        <v>56</v>
      </c>
      <c r="D114" s="173"/>
      <c r="E114" s="173"/>
      <c r="F114" s="173"/>
      <c r="G114" s="184"/>
      <c r="H114" s="61"/>
      <c r="I114" s="134"/>
      <c r="J114" s="105"/>
      <c r="K114" s="3">
        <f>SUM(K108:K113)</f>
        <v>186734000</v>
      </c>
      <c r="L114" s="61"/>
      <c r="M114" s="141">
        <f>+M108+M109</f>
        <v>0</v>
      </c>
      <c r="N114" s="144">
        <f t="shared" si="5"/>
        <v>0</v>
      </c>
    </row>
    <row r="115" spans="2:14" ht="13.5" thickBot="1">
      <c r="M115" s="13"/>
    </row>
    <row r="116" spans="2:14" ht="33" customHeight="1" thickBot="1">
      <c r="B116" s="116"/>
      <c r="C116" s="185" t="s">
        <v>49</v>
      </c>
      <c r="D116" s="186"/>
      <c r="E116" s="186"/>
      <c r="F116" s="186"/>
      <c r="G116" s="187"/>
      <c r="H116" s="61"/>
      <c r="I116" s="61"/>
      <c r="J116" s="105"/>
      <c r="K116" s="3">
        <f>K114+K101+K87+K58+K46</f>
        <v>15754382168</v>
      </c>
      <c r="L116" s="3">
        <f>L114+L101+L87+L58+L46</f>
        <v>0</v>
      </c>
      <c r="M116" s="3">
        <f>M114+M101+M87+M58+M46</f>
        <v>8249751247.8899994</v>
      </c>
      <c r="N116" s="67">
        <f>M116/K116*100</f>
        <v>52.364803391952343</v>
      </c>
    </row>
    <row r="117" spans="2:14">
      <c r="M117" s="13"/>
    </row>
    <row r="118" spans="2:14" s="13" customFormat="1">
      <c r="J118" s="21"/>
    </row>
    <row r="119" spans="2:14">
      <c r="K119" s="13"/>
      <c r="M119" s="13"/>
    </row>
    <row r="120" spans="2:14">
      <c r="M120" s="13"/>
    </row>
    <row r="121" spans="2:14">
      <c r="M121" s="13"/>
    </row>
    <row r="122" spans="2:14">
      <c r="M122" s="13"/>
    </row>
    <row r="123" spans="2:14">
      <c r="M123" s="13"/>
    </row>
    <row r="124" spans="2:14">
      <c r="M124" s="13"/>
    </row>
    <row r="125" spans="2:14">
      <c r="M125" s="13"/>
    </row>
    <row r="126" spans="2:14">
      <c r="M126" s="13"/>
    </row>
  </sheetData>
  <mergeCells count="89">
    <mergeCell ref="B4:G4"/>
    <mergeCell ref="C82:G82"/>
    <mergeCell ref="C87:G87"/>
    <mergeCell ref="M10:M11"/>
    <mergeCell ref="C15:G15"/>
    <mergeCell ref="L10:L11"/>
    <mergeCell ref="C43:G43"/>
    <mergeCell ref="C29:G29"/>
    <mergeCell ref="C24:G24"/>
    <mergeCell ref="C25:G25"/>
    <mergeCell ref="C30:G30"/>
    <mergeCell ref="C42:G42"/>
    <mergeCell ref="C45:G45"/>
    <mergeCell ref="C28:G28"/>
    <mergeCell ref="C23:G23"/>
    <mergeCell ref="I10:I11"/>
    <mergeCell ref="C13:G13"/>
    <mergeCell ref="C18:G18"/>
    <mergeCell ref="C26:G26"/>
    <mergeCell ref="C27:G27"/>
    <mergeCell ref="C46:G46"/>
    <mergeCell ref="C64:G64"/>
    <mergeCell ref="C65:G65"/>
    <mergeCell ref="C37:G37"/>
    <mergeCell ref="C38:G38"/>
    <mergeCell ref="C39:G39"/>
    <mergeCell ref="C50:G50"/>
    <mergeCell ref="C53:G53"/>
    <mergeCell ref="C54:G54"/>
    <mergeCell ref="C55:G55"/>
    <mergeCell ref="C56:G56"/>
    <mergeCell ref="C58:G58"/>
    <mergeCell ref="C57:G57"/>
    <mergeCell ref="C31:G31"/>
    <mergeCell ref="C32:G32"/>
    <mergeCell ref="C33:G33"/>
    <mergeCell ref="C35:G35"/>
    <mergeCell ref="C36:G36"/>
    <mergeCell ref="C34:G34"/>
    <mergeCell ref="C40:G40"/>
    <mergeCell ref="B2:N2"/>
    <mergeCell ref="C22:G22"/>
    <mergeCell ref="C19:G19"/>
    <mergeCell ref="C12:G12"/>
    <mergeCell ref="C20:G20"/>
    <mergeCell ref="C21:G21"/>
    <mergeCell ref="B5:F5"/>
    <mergeCell ref="B10:B11"/>
    <mergeCell ref="C10:G11"/>
    <mergeCell ref="C16:G16"/>
    <mergeCell ref="N10:N11"/>
    <mergeCell ref="H10:H11"/>
    <mergeCell ref="K10:K11"/>
    <mergeCell ref="C14:G14"/>
    <mergeCell ref="J10:J11"/>
    <mergeCell ref="C17:G17"/>
    <mergeCell ref="C74:G74"/>
    <mergeCell ref="C75:G75"/>
    <mergeCell ref="C66:G66"/>
    <mergeCell ref="C68:G68"/>
    <mergeCell ref="C67:G67"/>
    <mergeCell ref="C69:G69"/>
    <mergeCell ref="C41:G41"/>
    <mergeCell ref="C44:G44"/>
    <mergeCell ref="C51:G51"/>
    <mergeCell ref="C52:G52"/>
    <mergeCell ref="C102:G102"/>
    <mergeCell ref="C97:G97"/>
    <mergeCell ref="C61:G61"/>
    <mergeCell ref="C62:G62"/>
    <mergeCell ref="C63:G63"/>
    <mergeCell ref="C86:G86"/>
    <mergeCell ref="C93:G93"/>
    <mergeCell ref="C100:G100"/>
    <mergeCell ref="C114:G114"/>
    <mergeCell ref="C116:G116"/>
    <mergeCell ref="C83:G83"/>
    <mergeCell ref="C84:G84"/>
    <mergeCell ref="C85:G85"/>
    <mergeCell ref="C94:G94"/>
    <mergeCell ref="C111:G111"/>
    <mergeCell ref="C95:G95"/>
    <mergeCell ref="C109:G109"/>
    <mergeCell ref="C96:G96"/>
    <mergeCell ref="C98:G98"/>
    <mergeCell ref="C99:G99"/>
    <mergeCell ref="C101:G101"/>
    <mergeCell ref="C103:G103"/>
    <mergeCell ref="C108:G108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mira.miljojcic</dc:creator>
  <cp:lastModifiedBy>Mira Miljojcic</cp:lastModifiedBy>
  <cp:lastPrinted>2013-07-09T10:45:18Z</cp:lastPrinted>
  <dcterms:created xsi:type="dcterms:W3CDTF">2011-01-04T08:29:09Z</dcterms:created>
  <dcterms:modified xsi:type="dcterms:W3CDTF">2017-07-04T09:02:02Z</dcterms:modified>
</cp:coreProperties>
</file>